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G:\_DIJ EULER\Editais e Contratos DIJ\Editais DIJ\Edital 2026-001 Canal Junta Placa Roça\Edital 001-2025 p Publicar\"/>
    </mc:Choice>
  </mc:AlternateContent>
  <xr:revisionPtr revIDLastSave="0" documentId="13_ncr:1_{090BA46E-BCDD-46FA-B473-99D7BD772327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Orça 1º Sem (2)" sheetId="17" r:id="rId1"/>
  </sheets>
  <calcPr calcId="191029"/>
</workbook>
</file>

<file path=xl/calcChain.xml><?xml version="1.0" encoding="utf-8"?>
<calcChain xmlns="http://schemas.openxmlformats.org/spreadsheetml/2006/main">
  <c r="H7" i="17" l="1"/>
  <c r="E767" i="17"/>
  <c r="E764" i="17"/>
  <c r="E425" i="17" s="1"/>
  <c r="E761" i="17"/>
  <c r="E424" i="17" s="1"/>
  <c r="E758" i="17"/>
  <c r="E423" i="17" s="1"/>
  <c r="E755" i="17"/>
  <c r="E752" i="17"/>
  <c r="E749" i="17"/>
  <c r="E744" i="17"/>
  <c r="E418" i="17" s="1"/>
  <c r="E741" i="17"/>
  <c r="E417" i="17" s="1"/>
  <c r="E738" i="17"/>
  <c r="E416" i="17" s="1"/>
  <c r="E735" i="17"/>
  <c r="E415" i="17" s="1"/>
  <c r="E732" i="17"/>
  <c r="E414" i="17" s="1"/>
  <c r="E729" i="17"/>
  <c r="E413" i="17" s="1"/>
  <c r="E726" i="17"/>
  <c r="E412" i="17" s="1"/>
  <c r="E721" i="17"/>
  <c r="E719" i="17"/>
  <c r="E717" i="17"/>
  <c r="E715" i="17"/>
  <c r="E713" i="17"/>
  <c r="E709" i="17"/>
  <c r="E408" i="17" s="1"/>
  <c r="E705" i="17"/>
  <c r="E407" i="17" s="1"/>
  <c r="E701" i="17"/>
  <c r="E406" i="17" s="1"/>
  <c r="E656" i="17"/>
  <c r="E405" i="17" s="1"/>
  <c r="E652" i="17"/>
  <c r="E404" i="17" s="1"/>
  <c r="E628" i="17"/>
  <c r="E403" i="17" s="1"/>
  <c r="E606" i="17"/>
  <c r="E573" i="17"/>
  <c r="E401" i="17" s="1"/>
  <c r="E567" i="17"/>
  <c r="E399" i="17" s="1"/>
  <c r="E522" i="17"/>
  <c r="E398" i="17" s="1"/>
  <c r="E518" i="17"/>
  <c r="E397" i="17" s="1"/>
  <c r="E494" i="17"/>
  <c r="E396" i="17" s="1"/>
  <c r="E472" i="17"/>
  <c r="E395" i="17" s="1"/>
  <c r="E439" i="17"/>
  <c r="E394" i="17" s="1"/>
  <c r="E435" i="17"/>
  <c r="E393" i="17" s="1"/>
  <c r="E429" i="17"/>
  <c r="E392" i="17" s="1"/>
  <c r="E426" i="17"/>
  <c r="E422" i="17"/>
  <c r="E420" i="17"/>
  <c r="E402" i="17"/>
  <c r="G768" i="17"/>
  <c r="H768" i="17" s="1"/>
  <c r="H767" i="17" s="1"/>
  <c r="G386" i="17"/>
  <c r="H386" i="17" s="1"/>
  <c r="H385" i="17" s="1"/>
  <c r="H44" i="17" s="1"/>
  <c r="F767" i="17"/>
  <c r="F426" i="17" s="1"/>
  <c r="F385" i="17"/>
  <c r="E385" i="17"/>
  <c r="E44" i="17" s="1"/>
  <c r="G765" i="17"/>
  <c r="H765" i="17" s="1"/>
  <c r="H764" i="17" s="1"/>
  <c r="H425" i="17" s="1"/>
  <c r="G383" i="17"/>
  <c r="H383" i="17" s="1"/>
  <c r="H382" i="17" s="1"/>
  <c r="H43" i="17" s="1"/>
  <c r="F764" i="17"/>
  <c r="F425" i="17" s="1"/>
  <c r="F382" i="17"/>
  <c r="E382" i="17"/>
  <c r="E43" i="17" s="1"/>
  <c r="G762" i="17"/>
  <c r="H762" i="17" s="1"/>
  <c r="H761" i="17" s="1"/>
  <c r="H424" i="17" s="1"/>
  <c r="G380" i="17"/>
  <c r="H380" i="17" s="1"/>
  <c r="H379" i="17" s="1"/>
  <c r="H42" i="17" s="1"/>
  <c r="F761" i="17"/>
  <c r="F424" i="17" s="1"/>
  <c r="F379" i="17"/>
  <c r="F42" i="17" s="1"/>
  <c r="E379" i="17"/>
  <c r="G760" i="17"/>
  <c r="H760" i="17" s="1"/>
  <c r="G378" i="17"/>
  <c r="H378" i="17" s="1"/>
  <c r="G759" i="17"/>
  <c r="H759" i="17" s="1"/>
  <c r="G377" i="17"/>
  <c r="H377" i="17" s="1"/>
  <c r="F758" i="17"/>
  <c r="F423" i="17" s="1"/>
  <c r="F376" i="17"/>
  <c r="F41" i="17" s="1"/>
  <c r="E376" i="17"/>
  <c r="G757" i="17"/>
  <c r="H757" i="17" s="1"/>
  <c r="G375" i="17"/>
  <c r="H375" i="17" s="1"/>
  <c r="G756" i="17"/>
  <c r="H756" i="17" s="1"/>
  <c r="G374" i="17"/>
  <c r="H374" i="17" s="1"/>
  <c r="F755" i="17"/>
  <c r="F422" i="17" s="1"/>
  <c r="F373" i="17"/>
  <c r="E373" i="17"/>
  <c r="E40" i="17" s="1"/>
  <c r="G754" i="17"/>
  <c r="H754" i="17" s="1"/>
  <c r="G372" i="17"/>
  <c r="H372" i="17" s="1"/>
  <c r="G753" i="17"/>
  <c r="H753" i="17" s="1"/>
  <c r="G371" i="17"/>
  <c r="H371" i="17" s="1"/>
  <c r="F752" i="17"/>
  <c r="F421" i="17" s="1"/>
  <c r="F370" i="17"/>
  <c r="E370" i="17"/>
  <c r="E39" i="17" s="1"/>
  <c r="G751" i="17"/>
  <c r="H751" i="17" s="1"/>
  <c r="G369" i="17"/>
  <c r="H369" i="17" s="1"/>
  <c r="G750" i="17"/>
  <c r="H750" i="17" s="1"/>
  <c r="G368" i="17"/>
  <c r="H368" i="17" s="1"/>
  <c r="F749" i="17"/>
  <c r="F420" i="17" s="1"/>
  <c r="F367" i="17"/>
  <c r="E367" i="17"/>
  <c r="G746" i="17"/>
  <c r="H746" i="17" s="1"/>
  <c r="G364" i="17"/>
  <c r="H364" i="17" s="1"/>
  <c r="G745" i="17"/>
  <c r="H745" i="17" s="1"/>
  <c r="G363" i="17"/>
  <c r="H363" i="17" s="1"/>
  <c r="F744" i="17"/>
  <c r="F362" i="17"/>
  <c r="F36" i="17" s="1"/>
  <c r="E362" i="17"/>
  <c r="E36" i="17" s="1"/>
  <c r="G743" i="17"/>
  <c r="H743" i="17" s="1"/>
  <c r="G361" i="17"/>
  <c r="H361" i="17" s="1"/>
  <c r="G742" i="17"/>
  <c r="H742" i="17" s="1"/>
  <c r="H741" i="17" s="1"/>
  <c r="H417" i="17" s="1"/>
  <c r="G360" i="17"/>
  <c r="H360" i="17" s="1"/>
  <c r="F741" i="17"/>
  <c r="F417" i="17" s="1"/>
  <c r="F359" i="17"/>
  <c r="F35" i="17" s="1"/>
  <c r="E359" i="17"/>
  <c r="E35" i="17" s="1"/>
  <c r="G740" i="17"/>
  <c r="H740" i="17" s="1"/>
  <c r="G358" i="17"/>
  <c r="H358" i="17" s="1"/>
  <c r="G739" i="17"/>
  <c r="H739" i="17" s="1"/>
  <c r="G357" i="17"/>
  <c r="H357" i="17" s="1"/>
  <c r="H356" i="17" s="1"/>
  <c r="H34" i="17" s="1"/>
  <c r="F738" i="17"/>
  <c r="F356" i="17"/>
  <c r="E356" i="17"/>
  <c r="E34" i="17" s="1"/>
  <c r="G737" i="17"/>
  <c r="H737" i="17" s="1"/>
  <c r="G355" i="17"/>
  <c r="H355" i="17" s="1"/>
  <c r="G736" i="17"/>
  <c r="H736" i="17" s="1"/>
  <c r="G354" i="17"/>
  <c r="H354" i="17" s="1"/>
  <c r="F735" i="17"/>
  <c r="F415" i="17" s="1"/>
  <c r="F353" i="17"/>
  <c r="E353" i="17"/>
  <c r="G734" i="17"/>
  <c r="H734" i="17" s="1"/>
  <c r="G352" i="17"/>
  <c r="H352" i="17" s="1"/>
  <c r="G733" i="17"/>
  <c r="H733" i="17" s="1"/>
  <c r="G351" i="17"/>
  <c r="H351" i="17" s="1"/>
  <c r="F732" i="17"/>
  <c r="F414" i="17" s="1"/>
  <c r="F350" i="17"/>
  <c r="F32" i="17" s="1"/>
  <c r="E350" i="17"/>
  <c r="E32" i="17" s="1"/>
  <c r="G731" i="17"/>
  <c r="H731" i="17" s="1"/>
  <c r="G349" i="17"/>
  <c r="H349" i="17" s="1"/>
  <c r="G730" i="17"/>
  <c r="H730" i="17" s="1"/>
  <c r="H729" i="17" s="1"/>
  <c r="H413" i="17" s="1"/>
  <c r="G348" i="17"/>
  <c r="H348" i="17" s="1"/>
  <c r="F729" i="17"/>
  <c r="F347" i="17"/>
  <c r="F31" i="17" s="1"/>
  <c r="E347" i="17"/>
  <c r="E31" i="17" s="1"/>
  <c r="G728" i="17"/>
  <c r="H728" i="17" s="1"/>
  <c r="G346" i="17"/>
  <c r="H346" i="17" s="1"/>
  <c r="G727" i="17"/>
  <c r="H727" i="17" s="1"/>
  <c r="G345" i="17"/>
  <c r="H345" i="17" s="1"/>
  <c r="F726" i="17"/>
  <c r="F412" i="17" s="1"/>
  <c r="F344" i="17"/>
  <c r="E344" i="17"/>
  <c r="E30" i="17" s="1"/>
  <c r="G722" i="17"/>
  <c r="H722" i="17" s="1"/>
  <c r="H721" i="17" s="1"/>
  <c r="G340" i="17"/>
  <c r="H340" i="17" s="1"/>
  <c r="F721" i="17"/>
  <c r="F339" i="17"/>
  <c r="E339" i="17"/>
  <c r="G720" i="17"/>
  <c r="H720" i="17" s="1"/>
  <c r="H719" i="17" s="1"/>
  <c r="G338" i="17"/>
  <c r="H338" i="17" s="1"/>
  <c r="F719" i="17"/>
  <c r="F337" i="17"/>
  <c r="E337" i="17"/>
  <c r="G718" i="17"/>
  <c r="H718" i="17" s="1"/>
  <c r="H717" i="17" s="1"/>
  <c r="G336" i="17"/>
  <c r="H336" i="17" s="1"/>
  <c r="F717" i="17"/>
  <c r="F335" i="17"/>
  <c r="E335" i="17"/>
  <c r="G716" i="17"/>
  <c r="H716" i="17" s="1"/>
  <c r="H715" i="17" s="1"/>
  <c r="G334" i="17"/>
  <c r="H334" i="17" s="1"/>
  <c r="H333" i="17" s="1"/>
  <c r="F715" i="17"/>
  <c r="F333" i="17"/>
  <c r="E333" i="17"/>
  <c r="H714" i="17"/>
  <c r="H332" i="17"/>
  <c r="H331" i="17" s="1"/>
  <c r="F713" i="17"/>
  <c r="F331" i="17"/>
  <c r="E331" i="17"/>
  <c r="H710" i="17"/>
  <c r="H709" i="17" s="1"/>
  <c r="H328" i="17"/>
  <c r="F709" i="17"/>
  <c r="F408" i="17" s="1"/>
  <c r="F327" i="17"/>
  <c r="F26" i="17" s="1"/>
  <c r="E327" i="17"/>
  <c r="G707" i="17"/>
  <c r="H707" i="17" s="1"/>
  <c r="G325" i="17"/>
  <c r="H325" i="17" s="1"/>
  <c r="H706" i="17"/>
  <c r="H324" i="17"/>
  <c r="F705" i="17"/>
  <c r="F323" i="17"/>
  <c r="F25" i="17" s="1"/>
  <c r="E323" i="17"/>
  <c r="E25" i="17" s="1"/>
  <c r="G703" i="17"/>
  <c r="H703" i="17" s="1"/>
  <c r="G321" i="17"/>
  <c r="H321" i="17" s="1"/>
  <c r="H702" i="17"/>
  <c r="H320" i="17"/>
  <c r="F701" i="17"/>
  <c r="F319" i="17"/>
  <c r="F24" i="17" s="1"/>
  <c r="E319" i="17"/>
  <c r="E24" i="17" s="1"/>
  <c r="G699" i="17"/>
  <c r="H699" i="17" s="1"/>
  <c r="G317" i="17"/>
  <c r="H317" i="17" s="1"/>
  <c r="G698" i="17"/>
  <c r="H698" i="17" s="1"/>
  <c r="G316" i="17"/>
  <c r="H316" i="17" s="1"/>
  <c r="G697" i="17"/>
  <c r="H697" i="17" s="1"/>
  <c r="G315" i="17"/>
  <c r="H315" i="17" s="1"/>
  <c r="G696" i="17"/>
  <c r="H696" i="17" s="1"/>
  <c r="G314" i="17"/>
  <c r="H314" i="17" s="1"/>
  <c r="G695" i="17"/>
  <c r="H695" i="17" s="1"/>
  <c r="G313" i="17"/>
  <c r="H313" i="17" s="1"/>
  <c r="G694" i="17"/>
  <c r="H694" i="17" s="1"/>
  <c r="G312" i="17"/>
  <c r="H312" i="17" s="1"/>
  <c r="G693" i="17"/>
  <c r="H693" i="17" s="1"/>
  <c r="G311" i="17"/>
  <c r="H311" i="17" s="1"/>
  <c r="G692" i="17"/>
  <c r="H692" i="17" s="1"/>
  <c r="G310" i="17"/>
  <c r="H310" i="17" s="1"/>
  <c r="G691" i="17"/>
  <c r="H691" i="17" s="1"/>
  <c r="G309" i="17"/>
  <c r="H309" i="17" s="1"/>
  <c r="G690" i="17"/>
  <c r="H690" i="17" s="1"/>
  <c r="G308" i="17"/>
  <c r="H308" i="17" s="1"/>
  <c r="G689" i="17"/>
  <c r="H689" i="17" s="1"/>
  <c r="G307" i="17"/>
  <c r="H307" i="17" s="1"/>
  <c r="G688" i="17"/>
  <c r="H688" i="17" s="1"/>
  <c r="G306" i="17"/>
  <c r="H306" i="17" s="1"/>
  <c r="G687" i="17"/>
  <c r="H687" i="17" s="1"/>
  <c r="G305" i="17"/>
  <c r="H305" i="17" s="1"/>
  <c r="G686" i="17"/>
  <c r="H686" i="17" s="1"/>
  <c r="G304" i="17"/>
  <c r="H304" i="17" s="1"/>
  <c r="G685" i="17"/>
  <c r="H685" i="17" s="1"/>
  <c r="G303" i="17"/>
  <c r="H303" i="17" s="1"/>
  <c r="G684" i="17"/>
  <c r="H684" i="17" s="1"/>
  <c r="G302" i="17"/>
  <c r="H302" i="17" s="1"/>
  <c r="G683" i="17"/>
  <c r="H683" i="17" s="1"/>
  <c r="G301" i="17"/>
  <c r="H301" i="17" s="1"/>
  <c r="G682" i="17"/>
  <c r="H682" i="17" s="1"/>
  <c r="G300" i="17"/>
  <c r="H300" i="17" s="1"/>
  <c r="G681" i="17"/>
  <c r="H681" i="17" s="1"/>
  <c r="G299" i="17"/>
  <c r="H299" i="17" s="1"/>
  <c r="G680" i="17"/>
  <c r="H680" i="17" s="1"/>
  <c r="G298" i="17"/>
  <c r="H298" i="17" s="1"/>
  <c r="G679" i="17"/>
  <c r="H679" i="17" s="1"/>
  <c r="G297" i="17"/>
  <c r="H297" i="17" s="1"/>
  <c r="G678" i="17"/>
  <c r="H678" i="17" s="1"/>
  <c r="G296" i="17"/>
  <c r="H296" i="17" s="1"/>
  <c r="G677" i="17"/>
  <c r="H677" i="17" s="1"/>
  <c r="G295" i="17"/>
  <c r="H295" i="17" s="1"/>
  <c r="G676" i="17"/>
  <c r="H676" i="17" s="1"/>
  <c r="G294" i="17"/>
  <c r="H294" i="17" s="1"/>
  <c r="G675" i="17"/>
  <c r="H675" i="17" s="1"/>
  <c r="G293" i="17"/>
  <c r="H293" i="17" s="1"/>
  <c r="G674" i="17"/>
  <c r="H674" i="17" s="1"/>
  <c r="G292" i="17"/>
  <c r="H292" i="17" s="1"/>
  <c r="G673" i="17"/>
  <c r="H673" i="17" s="1"/>
  <c r="G291" i="17"/>
  <c r="H291" i="17" s="1"/>
  <c r="G672" i="17"/>
  <c r="H672" i="17" s="1"/>
  <c r="G290" i="17"/>
  <c r="H290" i="17" s="1"/>
  <c r="G671" i="17"/>
  <c r="H671" i="17" s="1"/>
  <c r="G289" i="17"/>
  <c r="H289" i="17" s="1"/>
  <c r="G670" i="17"/>
  <c r="H670" i="17" s="1"/>
  <c r="G288" i="17"/>
  <c r="H288" i="17" s="1"/>
  <c r="G669" i="17"/>
  <c r="H669" i="17" s="1"/>
  <c r="G287" i="17"/>
  <c r="H287" i="17" s="1"/>
  <c r="G668" i="17"/>
  <c r="H668" i="17" s="1"/>
  <c r="G286" i="17"/>
  <c r="H286" i="17" s="1"/>
  <c r="G667" i="17"/>
  <c r="H667" i="17" s="1"/>
  <c r="G285" i="17"/>
  <c r="H285" i="17" s="1"/>
  <c r="G666" i="17"/>
  <c r="H666" i="17" s="1"/>
  <c r="G284" i="17"/>
  <c r="H284" i="17" s="1"/>
  <c r="G665" i="17"/>
  <c r="H665" i="17" s="1"/>
  <c r="G283" i="17"/>
  <c r="H283" i="17" s="1"/>
  <c r="G664" i="17"/>
  <c r="H664" i="17" s="1"/>
  <c r="G282" i="17"/>
  <c r="H282" i="17" s="1"/>
  <c r="G663" i="17"/>
  <c r="H663" i="17" s="1"/>
  <c r="G281" i="17"/>
  <c r="H281" i="17" s="1"/>
  <c r="G662" i="17"/>
  <c r="H662" i="17" s="1"/>
  <c r="G280" i="17"/>
  <c r="H280" i="17" s="1"/>
  <c r="G661" i="17"/>
  <c r="H661" i="17" s="1"/>
  <c r="G279" i="17"/>
  <c r="H279" i="17" s="1"/>
  <c r="G660" i="17"/>
  <c r="H660" i="17" s="1"/>
  <c r="G278" i="17"/>
  <c r="H278" i="17" s="1"/>
  <c r="G659" i="17"/>
  <c r="H659" i="17" s="1"/>
  <c r="G277" i="17"/>
  <c r="H277" i="17" s="1"/>
  <c r="G658" i="17"/>
  <c r="H658" i="17" s="1"/>
  <c r="G276" i="17"/>
  <c r="H276" i="17" s="1"/>
  <c r="H657" i="17"/>
  <c r="H275" i="17"/>
  <c r="F656" i="17"/>
  <c r="F405" i="17" s="1"/>
  <c r="F274" i="17"/>
  <c r="F23" i="17" s="1"/>
  <c r="E274" i="17"/>
  <c r="E23" i="17" s="1"/>
  <c r="G654" i="17"/>
  <c r="H654" i="17" s="1"/>
  <c r="G272" i="17"/>
  <c r="H272" i="17" s="1"/>
  <c r="H653" i="17"/>
  <c r="H271" i="17"/>
  <c r="F652" i="17"/>
  <c r="F270" i="17"/>
  <c r="F22" i="17" s="1"/>
  <c r="E270" i="17"/>
  <c r="E22" i="17" s="1"/>
  <c r="G650" i="17"/>
  <c r="H650" i="17" s="1"/>
  <c r="G268" i="17"/>
  <c r="H268" i="17" s="1"/>
  <c r="G649" i="17"/>
  <c r="H649" i="17" s="1"/>
  <c r="G267" i="17"/>
  <c r="H267" i="17" s="1"/>
  <c r="G648" i="17"/>
  <c r="H648" i="17" s="1"/>
  <c r="G266" i="17"/>
  <c r="H266" i="17" s="1"/>
  <c r="G647" i="17"/>
  <c r="H647" i="17" s="1"/>
  <c r="G265" i="17"/>
  <c r="H265" i="17" s="1"/>
  <c r="G646" i="17"/>
  <c r="H646" i="17" s="1"/>
  <c r="G264" i="17"/>
  <c r="H264" i="17" s="1"/>
  <c r="G645" i="17"/>
  <c r="H645" i="17" s="1"/>
  <c r="G263" i="17"/>
  <c r="H263" i="17" s="1"/>
  <c r="G644" i="17"/>
  <c r="H644" i="17" s="1"/>
  <c r="G262" i="17"/>
  <c r="H262" i="17" s="1"/>
  <c r="G643" i="17"/>
  <c r="H643" i="17" s="1"/>
  <c r="G261" i="17"/>
  <c r="H261" i="17" s="1"/>
  <c r="G642" i="17"/>
  <c r="H642" i="17" s="1"/>
  <c r="G260" i="17"/>
  <c r="H260" i="17" s="1"/>
  <c r="G641" i="17"/>
  <c r="H641" i="17" s="1"/>
  <c r="G259" i="17"/>
  <c r="H259" i="17" s="1"/>
  <c r="G640" i="17"/>
  <c r="H640" i="17" s="1"/>
  <c r="G258" i="17"/>
  <c r="H258" i="17" s="1"/>
  <c r="G639" i="17"/>
  <c r="H639" i="17" s="1"/>
  <c r="G257" i="17"/>
  <c r="H257" i="17" s="1"/>
  <c r="G638" i="17"/>
  <c r="H638" i="17" s="1"/>
  <c r="G256" i="17"/>
  <c r="H256" i="17" s="1"/>
  <c r="G637" i="17"/>
  <c r="H637" i="17" s="1"/>
  <c r="G255" i="17"/>
  <c r="H255" i="17" s="1"/>
  <c r="G636" i="17"/>
  <c r="H636" i="17" s="1"/>
  <c r="G254" i="17"/>
  <c r="H254" i="17" s="1"/>
  <c r="G635" i="17"/>
  <c r="H635" i="17" s="1"/>
  <c r="G253" i="17"/>
  <c r="H253" i="17" s="1"/>
  <c r="G634" i="17"/>
  <c r="H634" i="17" s="1"/>
  <c r="G252" i="17"/>
  <c r="H252" i="17" s="1"/>
  <c r="G633" i="17"/>
  <c r="H633" i="17" s="1"/>
  <c r="G251" i="17"/>
  <c r="H251" i="17" s="1"/>
  <c r="G632" i="17"/>
  <c r="H632" i="17" s="1"/>
  <c r="G250" i="17"/>
  <c r="H250" i="17" s="1"/>
  <c r="G631" i="17"/>
  <c r="H631" i="17" s="1"/>
  <c r="G249" i="17"/>
  <c r="H249" i="17" s="1"/>
  <c r="G630" i="17"/>
  <c r="H630" i="17" s="1"/>
  <c r="G248" i="17"/>
  <c r="H248" i="17" s="1"/>
  <c r="H629" i="17"/>
  <c r="H247" i="17"/>
  <c r="F628" i="17"/>
  <c r="F403" i="17" s="1"/>
  <c r="F246" i="17"/>
  <c r="F21" i="17" s="1"/>
  <c r="E246" i="17"/>
  <c r="E21" i="17" s="1"/>
  <c r="G608" i="17"/>
  <c r="G609" i="17" s="1"/>
  <c r="G226" i="17"/>
  <c r="H226" i="17" s="1"/>
  <c r="H607" i="17"/>
  <c r="H225" i="17"/>
  <c r="F606" i="17"/>
  <c r="F402" i="17" s="1"/>
  <c r="F224" i="17"/>
  <c r="F20" i="17" s="1"/>
  <c r="E224" i="17"/>
  <c r="E20" i="17" s="1"/>
  <c r="G604" i="17"/>
  <c r="H604" i="17" s="1"/>
  <c r="G222" i="17"/>
  <c r="H222" i="17" s="1"/>
  <c r="G603" i="17"/>
  <c r="H603" i="17" s="1"/>
  <c r="G221" i="17"/>
  <c r="H221" i="17" s="1"/>
  <c r="G602" i="17"/>
  <c r="H602" i="17" s="1"/>
  <c r="G220" i="17"/>
  <c r="H220" i="17" s="1"/>
  <c r="G601" i="17"/>
  <c r="H601" i="17" s="1"/>
  <c r="G219" i="17"/>
  <c r="H219" i="17" s="1"/>
  <c r="G600" i="17"/>
  <c r="H600" i="17" s="1"/>
  <c r="G218" i="17"/>
  <c r="H218" i="17" s="1"/>
  <c r="G599" i="17"/>
  <c r="H599" i="17" s="1"/>
  <c r="G217" i="17"/>
  <c r="H217" i="17" s="1"/>
  <c r="G598" i="17"/>
  <c r="H598" i="17" s="1"/>
  <c r="G216" i="17"/>
  <c r="H216" i="17" s="1"/>
  <c r="G597" i="17"/>
  <c r="H597" i="17" s="1"/>
  <c r="G215" i="17"/>
  <c r="H215" i="17" s="1"/>
  <c r="G596" i="17"/>
  <c r="H596" i="17" s="1"/>
  <c r="G214" i="17"/>
  <c r="H214" i="17" s="1"/>
  <c r="G595" i="17"/>
  <c r="H595" i="17" s="1"/>
  <c r="G213" i="17"/>
  <c r="H213" i="17" s="1"/>
  <c r="G594" i="17"/>
  <c r="H594" i="17" s="1"/>
  <c r="G212" i="17"/>
  <c r="H212" i="17" s="1"/>
  <c r="G593" i="17"/>
  <c r="H593" i="17" s="1"/>
  <c r="G211" i="17"/>
  <c r="H211" i="17" s="1"/>
  <c r="G592" i="17"/>
  <c r="H592" i="17" s="1"/>
  <c r="G210" i="17"/>
  <c r="H210" i="17" s="1"/>
  <c r="G591" i="17"/>
  <c r="H591" i="17" s="1"/>
  <c r="G209" i="17"/>
  <c r="H209" i="17" s="1"/>
  <c r="G590" i="17"/>
  <c r="H590" i="17" s="1"/>
  <c r="G208" i="17"/>
  <c r="H208" i="17" s="1"/>
  <c r="G589" i="17"/>
  <c r="H589" i="17" s="1"/>
  <c r="G207" i="17"/>
  <c r="H207" i="17" s="1"/>
  <c r="G588" i="17"/>
  <c r="H588" i="17" s="1"/>
  <c r="G206" i="17"/>
  <c r="H206" i="17" s="1"/>
  <c r="G587" i="17"/>
  <c r="H587" i="17" s="1"/>
  <c r="G205" i="17"/>
  <c r="H205" i="17" s="1"/>
  <c r="G586" i="17"/>
  <c r="H586" i="17" s="1"/>
  <c r="G204" i="17"/>
  <c r="H204" i="17" s="1"/>
  <c r="G585" i="17"/>
  <c r="H585" i="17" s="1"/>
  <c r="G203" i="17"/>
  <c r="H203" i="17" s="1"/>
  <c r="G584" i="17"/>
  <c r="H584" i="17" s="1"/>
  <c r="G202" i="17"/>
  <c r="H202" i="17" s="1"/>
  <c r="G583" i="17"/>
  <c r="H583" i="17" s="1"/>
  <c r="G201" i="17"/>
  <c r="H201" i="17" s="1"/>
  <c r="G582" i="17"/>
  <c r="H582" i="17" s="1"/>
  <c r="G200" i="17"/>
  <c r="H200" i="17" s="1"/>
  <c r="G581" i="17"/>
  <c r="H581" i="17" s="1"/>
  <c r="G199" i="17"/>
  <c r="H199" i="17" s="1"/>
  <c r="G580" i="17"/>
  <c r="H580" i="17" s="1"/>
  <c r="G198" i="17"/>
  <c r="H198" i="17" s="1"/>
  <c r="G579" i="17"/>
  <c r="H579" i="17" s="1"/>
  <c r="G197" i="17"/>
  <c r="H197" i="17" s="1"/>
  <c r="G578" i="17"/>
  <c r="H578" i="17" s="1"/>
  <c r="G196" i="17"/>
  <c r="H196" i="17" s="1"/>
  <c r="G577" i="17"/>
  <c r="H577" i="17" s="1"/>
  <c r="G195" i="17"/>
  <c r="H195" i="17" s="1"/>
  <c r="G576" i="17"/>
  <c r="H576" i="17" s="1"/>
  <c r="G194" i="17"/>
  <c r="H194" i="17" s="1"/>
  <c r="G575" i="17"/>
  <c r="H575" i="17" s="1"/>
  <c r="G193" i="17"/>
  <c r="H193" i="17" s="1"/>
  <c r="H574" i="17"/>
  <c r="H192" i="17"/>
  <c r="F573" i="17"/>
  <c r="F191" i="17"/>
  <c r="E191" i="17"/>
  <c r="E19" i="17" s="1"/>
  <c r="G569" i="17"/>
  <c r="H569" i="17" s="1"/>
  <c r="F187" i="17"/>
  <c r="H187" i="17" s="1"/>
  <c r="H568" i="17"/>
  <c r="F186" i="17"/>
  <c r="F567" i="17"/>
  <c r="F399" i="17" s="1"/>
  <c r="E185" i="17"/>
  <c r="E17" i="17" s="1"/>
  <c r="F183" i="17"/>
  <c r="F182" i="17"/>
  <c r="F181" i="17"/>
  <c r="F180" i="17"/>
  <c r="F179" i="17"/>
  <c r="F178" i="17"/>
  <c r="F177" i="17"/>
  <c r="F176" i="17"/>
  <c r="F175" i="17"/>
  <c r="F174" i="17"/>
  <c r="F173" i="17"/>
  <c r="F172" i="17"/>
  <c r="F171" i="17"/>
  <c r="F170" i="17"/>
  <c r="F169" i="17"/>
  <c r="F168" i="17"/>
  <c r="F167" i="17"/>
  <c r="F166" i="17"/>
  <c r="F165" i="17"/>
  <c r="F164" i="17"/>
  <c r="F163" i="17"/>
  <c r="F162" i="17"/>
  <c r="F161" i="17"/>
  <c r="F160" i="17"/>
  <c r="F159" i="17"/>
  <c r="F158" i="17"/>
  <c r="F157" i="17"/>
  <c r="F156" i="17"/>
  <c r="F155" i="17"/>
  <c r="F154" i="17"/>
  <c r="F153" i="17"/>
  <c r="F152" i="17"/>
  <c r="F151" i="17"/>
  <c r="F150" i="17"/>
  <c r="F149" i="17"/>
  <c r="F148" i="17"/>
  <c r="F147" i="17"/>
  <c r="F146" i="17"/>
  <c r="F145" i="17"/>
  <c r="F144" i="17"/>
  <c r="F143" i="17"/>
  <c r="G524" i="17"/>
  <c r="G525" i="17" s="1"/>
  <c r="G142" i="17"/>
  <c r="G143" i="17" s="1"/>
  <c r="G144" i="17" s="1"/>
  <c r="F142" i="17"/>
  <c r="H523" i="17"/>
  <c r="F141" i="17"/>
  <c r="F522" i="17"/>
  <c r="F398" i="17" s="1"/>
  <c r="E140" i="17"/>
  <c r="G520" i="17"/>
  <c r="H520" i="17" s="1"/>
  <c r="G138" i="17"/>
  <c r="H138" i="17" s="1"/>
  <c r="H519" i="17"/>
  <c r="H137" i="17"/>
  <c r="F518" i="17"/>
  <c r="F397" i="17" s="1"/>
  <c r="F136" i="17"/>
  <c r="F15" i="17" s="1"/>
  <c r="E136" i="17"/>
  <c r="E15" i="17" s="1"/>
  <c r="G516" i="17"/>
  <c r="H516" i="17" s="1"/>
  <c r="G134" i="17"/>
  <c r="H134" i="17" s="1"/>
  <c r="G515" i="17"/>
  <c r="H515" i="17" s="1"/>
  <c r="G133" i="17"/>
  <c r="H133" i="17" s="1"/>
  <c r="G514" i="17"/>
  <c r="H514" i="17" s="1"/>
  <c r="G132" i="17"/>
  <c r="H132" i="17" s="1"/>
  <c r="G513" i="17"/>
  <c r="H513" i="17" s="1"/>
  <c r="G131" i="17"/>
  <c r="H131" i="17" s="1"/>
  <c r="G512" i="17"/>
  <c r="H512" i="17" s="1"/>
  <c r="G130" i="17"/>
  <c r="H130" i="17" s="1"/>
  <c r="G511" i="17"/>
  <c r="H511" i="17" s="1"/>
  <c r="G129" i="17"/>
  <c r="H129" i="17" s="1"/>
  <c r="G510" i="17"/>
  <c r="H510" i="17" s="1"/>
  <c r="G128" i="17"/>
  <c r="H128" i="17" s="1"/>
  <c r="G509" i="17"/>
  <c r="H509" i="17" s="1"/>
  <c r="G127" i="17"/>
  <c r="H127" i="17" s="1"/>
  <c r="G508" i="17"/>
  <c r="H508" i="17" s="1"/>
  <c r="G126" i="17"/>
  <c r="H126" i="17" s="1"/>
  <c r="G507" i="17"/>
  <c r="H507" i="17" s="1"/>
  <c r="G125" i="17"/>
  <c r="H125" i="17" s="1"/>
  <c r="G506" i="17"/>
  <c r="H506" i="17" s="1"/>
  <c r="G124" i="17"/>
  <c r="H124" i="17" s="1"/>
  <c r="G505" i="17"/>
  <c r="H505" i="17" s="1"/>
  <c r="G123" i="17"/>
  <c r="H123" i="17" s="1"/>
  <c r="G504" i="17"/>
  <c r="H504" i="17" s="1"/>
  <c r="G122" i="17"/>
  <c r="H122" i="17" s="1"/>
  <c r="G503" i="17"/>
  <c r="H503" i="17" s="1"/>
  <c r="G121" i="17"/>
  <c r="H121" i="17" s="1"/>
  <c r="G502" i="17"/>
  <c r="H502" i="17" s="1"/>
  <c r="G120" i="17"/>
  <c r="H120" i="17" s="1"/>
  <c r="G501" i="17"/>
  <c r="H501" i="17" s="1"/>
  <c r="G119" i="17"/>
  <c r="H119" i="17" s="1"/>
  <c r="G500" i="17"/>
  <c r="H500" i="17" s="1"/>
  <c r="G118" i="17"/>
  <c r="H118" i="17" s="1"/>
  <c r="G499" i="17"/>
  <c r="H499" i="17" s="1"/>
  <c r="G117" i="17"/>
  <c r="H117" i="17" s="1"/>
  <c r="G498" i="17"/>
  <c r="H498" i="17" s="1"/>
  <c r="G116" i="17"/>
  <c r="H116" i="17" s="1"/>
  <c r="G497" i="17"/>
  <c r="H497" i="17" s="1"/>
  <c r="G115" i="17"/>
  <c r="H115" i="17" s="1"/>
  <c r="G496" i="17"/>
  <c r="H496" i="17" s="1"/>
  <c r="G114" i="17"/>
  <c r="H114" i="17" s="1"/>
  <c r="H495" i="17"/>
  <c r="H113" i="17"/>
  <c r="F494" i="17"/>
  <c r="F396" i="17" s="1"/>
  <c r="F112" i="17"/>
  <c r="F14" i="17" s="1"/>
  <c r="E112" i="17"/>
  <c r="E14" i="17" s="1"/>
  <c r="G492" i="17"/>
  <c r="H492" i="17" s="1"/>
  <c r="G110" i="17"/>
  <c r="F110" i="17"/>
  <c r="G491" i="17"/>
  <c r="H491" i="17" s="1"/>
  <c r="G109" i="17"/>
  <c r="F109" i="17"/>
  <c r="G490" i="17"/>
  <c r="H490" i="17" s="1"/>
  <c r="G108" i="17"/>
  <c r="F108" i="17"/>
  <c r="G489" i="17"/>
  <c r="H489" i="17" s="1"/>
  <c r="G107" i="17"/>
  <c r="F107" i="17"/>
  <c r="G488" i="17"/>
  <c r="H488" i="17" s="1"/>
  <c r="G106" i="17"/>
  <c r="F106" i="17"/>
  <c r="G487" i="17"/>
  <c r="H487" i="17" s="1"/>
  <c r="G105" i="17"/>
  <c r="F105" i="17"/>
  <c r="G486" i="17"/>
  <c r="H486" i="17" s="1"/>
  <c r="G104" i="17"/>
  <c r="F104" i="17"/>
  <c r="G485" i="17"/>
  <c r="H485" i="17" s="1"/>
  <c r="G103" i="17"/>
  <c r="F103" i="17"/>
  <c r="G484" i="17"/>
  <c r="H484" i="17" s="1"/>
  <c r="G102" i="17"/>
  <c r="F102" i="17"/>
  <c r="G483" i="17"/>
  <c r="H483" i="17" s="1"/>
  <c r="G101" i="17"/>
  <c r="F101" i="17"/>
  <c r="G482" i="17"/>
  <c r="H482" i="17" s="1"/>
  <c r="G100" i="17"/>
  <c r="F100" i="17"/>
  <c r="G481" i="17"/>
  <c r="H481" i="17" s="1"/>
  <c r="G99" i="17"/>
  <c r="F99" i="17"/>
  <c r="G480" i="17"/>
  <c r="H480" i="17" s="1"/>
  <c r="G98" i="17"/>
  <c r="F98" i="17"/>
  <c r="G479" i="17"/>
  <c r="H479" i="17" s="1"/>
  <c r="G97" i="17"/>
  <c r="F97" i="17"/>
  <c r="G478" i="17"/>
  <c r="H478" i="17" s="1"/>
  <c r="G96" i="17"/>
  <c r="F96" i="17"/>
  <c r="G477" i="17"/>
  <c r="H477" i="17" s="1"/>
  <c r="G95" i="17"/>
  <c r="F95" i="17"/>
  <c r="G476" i="17"/>
  <c r="H476" i="17" s="1"/>
  <c r="G94" i="17"/>
  <c r="F94" i="17"/>
  <c r="G475" i="17"/>
  <c r="H475" i="17" s="1"/>
  <c r="G93" i="17"/>
  <c r="F93" i="17"/>
  <c r="G474" i="17"/>
  <c r="H474" i="17" s="1"/>
  <c r="G92" i="17"/>
  <c r="F92" i="17"/>
  <c r="H473" i="17"/>
  <c r="F91" i="17"/>
  <c r="F472" i="17"/>
  <c r="F395" i="17" s="1"/>
  <c r="E90" i="17"/>
  <c r="G470" i="17"/>
  <c r="H470" i="17" s="1"/>
  <c r="G88" i="17"/>
  <c r="F88" i="17"/>
  <c r="G469" i="17"/>
  <c r="H469" i="17" s="1"/>
  <c r="G87" i="17"/>
  <c r="F87" i="17"/>
  <c r="G468" i="17"/>
  <c r="H468" i="17" s="1"/>
  <c r="G86" i="17"/>
  <c r="F86" i="17"/>
  <c r="G467" i="17"/>
  <c r="H467" i="17" s="1"/>
  <c r="G85" i="17"/>
  <c r="F85" i="17"/>
  <c r="G466" i="17"/>
  <c r="H466" i="17" s="1"/>
  <c r="G84" i="17"/>
  <c r="F84" i="17"/>
  <c r="G465" i="17"/>
  <c r="H465" i="17" s="1"/>
  <c r="G83" i="17"/>
  <c r="F83" i="17"/>
  <c r="G464" i="17"/>
  <c r="H464" i="17" s="1"/>
  <c r="G82" i="17"/>
  <c r="F82" i="17"/>
  <c r="G463" i="17"/>
  <c r="H463" i="17" s="1"/>
  <c r="G81" i="17"/>
  <c r="F81" i="17"/>
  <c r="G462" i="17"/>
  <c r="H462" i="17" s="1"/>
  <c r="G80" i="17"/>
  <c r="F80" i="17"/>
  <c r="G461" i="17"/>
  <c r="H461" i="17" s="1"/>
  <c r="G79" i="17"/>
  <c r="F79" i="17"/>
  <c r="G460" i="17"/>
  <c r="H460" i="17" s="1"/>
  <c r="G78" i="17"/>
  <c r="F78" i="17"/>
  <c r="G459" i="17"/>
  <c r="H459" i="17" s="1"/>
  <c r="G77" i="17"/>
  <c r="F77" i="17"/>
  <c r="G458" i="17"/>
  <c r="H458" i="17" s="1"/>
  <c r="G76" i="17"/>
  <c r="F76" i="17"/>
  <c r="G457" i="17"/>
  <c r="H457" i="17" s="1"/>
  <c r="G75" i="17"/>
  <c r="F75" i="17"/>
  <c r="G456" i="17"/>
  <c r="H456" i="17" s="1"/>
  <c r="G74" i="17"/>
  <c r="F74" i="17"/>
  <c r="G455" i="17"/>
  <c r="H455" i="17" s="1"/>
  <c r="G73" i="17"/>
  <c r="F73" i="17"/>
  <c r="G454" i="17"/>
  <c r="H454" i="17" s="1"/>
  <c r="G72" i="17"/>
  <c r="F72" i="17"/>
  <c r="G453" i="17"/>
  <c r="H453" i="17" s="1"/>
  <c r="G71" i="17"/>
  <c r="F71" i="17"/>
  <c r="G452" i="17"/>
  <c r="H452" i="17" s="1"/>
  <c r="G70" i="17"/>
  <c r="F70" i="17"/>
  <c r="G451" i="17"/>
  <c r="H451" i="17" s="1"/>
  <c r="G69" i="17"/>
  <c r="F69" i="17"/>
  <c r="G450" i="17"/>
  <c r="H450" i="17" s="1"/>
  <c r="G68" i="17"/>
  <c r="F68" i="17"/>
  <c r="G449" i="17"/>
  <c r="H449" i="17" s="1"/>
  <c r="G67" i="17"/>
  <c r="F67" i="17"/>
  <c r="G448" i="17"/>
  <c r="H448" i="17" s="1"/>
  <c r="G66" i="17"/>
  <c r="F66" i="17"/>
  <c r="G447" i="17"/>
  <c r="H447" i="17" s="1"/>
  <c r="G65" i="17"/>
  <c r="F65" i="17"/>
  <c r="G446" i="17"/>
  <c r="H446" i="17" s="1"/>
  <c r="G64" i="17"/>
  <c r="F64" i="17"/>
  <c r="G445" i="17"/>
  <c r="H445" i="17" s="1"/>
  <c r="G63" i="17"/>
  <c r="F63" i="17"/>
  <c r="G444" i="17"/>
  <c r="H444" i="17" s="1"/>
  <c r="G62" i="17"/>
  <c r="F62" i="17"/>
  <c r="G443" i="17"/>
  <c r="H443" i="17" s="1"/>
  <c r="G61" i="17"/>
  <c r="F61" i="17"/>
  <c r="G442" i="17"/>
  <c r="H442" i="17" s="1"/>
  <c r="G60" i="17"/>
  <c r="F60" i="17"/>
  <c r="G441" i="17"/>
  <c r="H441" i="17" s="1"/>
  <c r="G59" i="17"/>
  <c r="F59" i="17"/>
  <c r="H440" i="17"/>
  <c r="F58" i="17"/>
  <c r="H58" i="17" s="1"/>
  <c r="F439" i="17"/>
  <c r="F394" i="17" s="1"/>
  <c r="E57" i="17"/>
  <c r="E12" i="17" s="1"/>
  <c r="N56" i="17"/>
  <c r="G437" i="17"/>
  <c r="H437" i="17" s="1"/>
  <c r="G55" i="17"/>
  <c r="H55" i="17" s="1"/>
  <c r="H436" i="17"/>
  <c r="H54" i="17"/>
  <c r="F435" i="17"/>
  <c r="F53" i="17"/>
  <c r="F11" i="17" s="1"/>
  <c r="E53" i="17"/>
  <c r="E11" i="17" s="1"/>
  <c r="N52" i="17"/>
  <c r="G433" i="17"/>
  <c r="H433" i="17" s="1"/>
  <c r="G51" i="17"/>
  <c r="H51" i="17" s="1"/>
  <c r="H432" i="17"/>
  <c r="H50" i="17"/>
  <c r="G431" i="17"/>
  <c r="H431" i="17" s="1"/>
  <c r="G49" i="17"/>
  <c r="H49" i="17" s="1"/>
  <c r="H430" i="17"/>
  <c r="H48" i="17"/>
  <c r="F429" i="17"/>
  <c r="F47" i="17"/>
  <c r="F10" i="17" s="1"/>
  <c r="E47" i="17"/>
  <c r="E10" i="17" s="1"/>
  <c r="H426" i="17"/>
  <c r="F44" i="17"/>
  <c r="F43" i="17"/>
  <c r="E42" i="17"/>
  <c r="E41" i="17"/>
  <c r="F40" i="17"/>
  <c r="F39" i="17"/>
  <c r="F38" i="17"/>
  <c r="E38" i="17"/>
  <c r="F418" i="17"/>
  <c r="F416" i="17"/>
  <c r="F34" i="17"/>
  <c r="F33" i="17"/>
  <c r="E33" i="17"/>
  <c r="F413" i="17"/>
  <c r="F30" i="17"/>
  <c r="H408" i="17"/>
  <c r="E26" i="17"/>
  <c r="F407" i="17"/>
  <c r="F406" i="17"/>
  <c r="F404" i="17"/>
  <c r="F19" i="17"/>
  <c r="E16" i="17"/>
  <c r="F392" i="17"/>
  <c r="O7" i="17"/>
  <c r="N137" i="17" l="1"/>
  <c r="H524" i="17"/>
  <c r="N225" i="17"/>
  <c r="N251" i="17"/>
  <c r="N48" i="17"/>
  <c r="N306" i="17"/>
  <c r="N314" i="17"/>
  <c r="H92" i="17"/>
  <c r="N123" i="17"/>
  <c r="N127" i="17"/>
  <c r="N201" i="17"/>
  <c r="N209" i="17"/>
  <c r="N256" i="17"/>
  <c r="N316" i="17"/>
  <c r="N216" i="17"/>
  <c r="H270" i="17"/>
  <c r="H22" i="17" s="1"/>
  <c r="N311" i="17"/>
  <c r="H69" i="17"/>
  <c r="N69" i="17" s="1"/>
  <c r="H85" i="17"/>
  <c r="N85" i="17" s="1"/>
  <c r="H93" i="17"/>
  <c r="H96" i="17"/>
  <c r="N96" i="17" s="1"/>
  <c r="H97" i="17"/>
  <c r="N97" i="17" s="1"/>
  <c r="H100" i="17"/>
  <c r="N100" i="17" s="1"/>
  <c r="H101" i="17"/>
  <c r="N101" i="17" s="1"/>
  <c r="H108" i="17"/>
  <c r="N108" i="17" s="1"/>
  <c r="H63" i="17"/>
  <c r="N63" i="17" s="1"/>
  <c r="H94" i="17"/>
  <c r="N94" i="17" s="1"/>
  <c r="H99" i="17"/>
  <c r="H103" i="17"/>
  <c r="N103" i="17" s="1"/>
  <c r="H110" i="17"/>
  <c r="N110" i="17" s="1"/>
  <c r="H73" i="17"/>
  <c r="N73" i="17" s="1"/>
  <c r="H76" i="17"/>
  <c r="N76" i="17" s="1"/>
  <c r="H77" i="17"/>
  <c r="N77" i="17" s="1"/>
  <c r="H136" i="17"/>
  <c r="H15" i="17" s="1"/>
  <c r="H71" i="17"/>
  <c r="N71" i="17" s="1"/>
  <c r="H60" i="17"/>
  <c r="N60" i="17" s="1"/>
  <c r="H61" i="17"/>
  <c r="N61" i="17" s="1"/>
  <c r="H65" i="17"/>
  <c r="N65" i="17" s="1"/>
  <c r="H68" i="17"/>
  <c r="N68" i="17" s="1"/>
  <c r="H79" i="17"/>
  <c r="N79" i="17" s="1"/>
  <c r="H87" i="17"/>
  <c r="N87" i="17" s="1"/>
  <c r="N247" i="17"/>
  <c r="N249" i="17"/>
  <c r="N295" i="17"/>
  <c r="N372" i="17"/>
  <c r="H755" i="17"/>
  <c r="H422" i="17" s="1"/>
  <c r="E46" i="17"/>
  <c r="H758" i="17"/>
  <c r="H423" i="17" s="1"/>
  <c r="E712" i="17"/>
  <c r="E409" i="17" s="1"/>
  <c r="E748" i="17"/>
  <c r="H429" i="17"/>
  <c r="H392" i="17" s="1"/>
  <c r="H59" i="17"/>
  <c r="N59" i="17" s="1"/>
  <c r="H81" i="17"/>
  <c r="N81" i="17" s="1"/>
  <c r="H107" i="17"/>
  <c r="N107" i="17" s="1"/>
  <c r="N119" i="17"/>
  <c r="N197" i="17"/>
  <c r="N215" i="17"/>
  <c r="N287" i="17"/>
  <c r="N324" i="17"/>
  <c r="E421" i="17"/>
  <c r="E419" i="17" s="1"/>
  <c r="E13" i="17"/>
  <c r="E9" i="17" s="1"/>
  <c r="H518" i="17"/>
  <c r="H397" i="17" s="1"/>
  <c r="N15" i="17" s="1"/>
  <c r="F185" i="17"/>
  <c r="F17" i="17" s="1"/>
  <c r="N199" i="17"/>
  <c r="F189" i="17"/>
  <c r="F712" i="17"/>
  <c r="F409" i="17" s="1"/>
  <c r="F330" i="17"/>
  <c r="F27" i="17" s="1"/>
  <c r="H726" i="17"/>
  <c r="H412" i="17" s="1"/>
  <c r="H66" i="17"/>
  <c r="N66" i="17" s="1"/>
  <c r="H74" i="17"/>
  <c r="N74" i="17" s="1"/>
  <c r="H82" i="17"/>
  <c r="N82" i="17" s="1"/>
  <c r="H83" i="17"/>
  <c r="N83" i="17" s="1"/>
  <c r="H104" i="17"/>
  <c r="N104" i="17" s="1"/>
  <c r="H105" i="17"/>
  <c r="N105" i="17" s="1"/>
  <c r="H142" i="17"/>
  <c r="N253" i="17"/>
  <c r="N288" i="17"/>
  <c r="N290" i="17"/>
  <c r="E391" i="17"/>
  <c r="E18" i="17"/>
  <c r="H84" i="17"/>
  <c r="N84" i="17" s="1"/>
  <c r="H106" i="17"/>
  <c r="N106" i="17" s="1"/>
  <c r="N115" i="17"/>
  <c r="N133" i="17"/>
  <c r="N213" i="17"/>
  <c r="N260" i="17"/>
  <c r="N268" i="17"/>
  <c r="N272" i="17"/>
  <c r="N378" i="17"/>
  <c r="E411" i="17"/>
  <c r="E725" i="17"/>
  <c r="E400" i="17"/>
  <c r="E428" i="17"/>
  <c r="E571" i="17"/>
  <c r="E29" i="17"/>
  <c r="F29" i="17"/>
  <c r="F18" i="17"/>
  <c r="F37" i="17"/>
  <c r="N131" i="17"/>
  <c r="N195" i="17"/>
  <c r="N54" i="17"/>
  <c r="H75" i="17"/>
  <c r="N75" i="17" s="1"/>
  <c r="H95" i="17"/>
  <c r="N95" i="17" s="1"/>
  <c r="H109" i="17"/>
  <c r="N109" i="17" s="1"/>
  <c r="N207" i="17"/>
  <c r="E189" i="17"/>
  <c r="H608" i="17"/>
  <c r="N226" i="17" s="1"/>
  <c r="N267" i="17"/>
  <c r="N263" i="17"/>
  <c r="E343" i="17"/>
  <c r="E37" i="17"/>
  <c r="H67" i="17"/>
  <c r="N67" i="17" s="1"/>
  <c r="N187" i="17"/>
  <c r="H98" i="17"/>
  <c r="N98" i="17" s="1"/>
  <c r="N279" i="17"/>
  <c r="G227" i="17"/>
  <c r="N255" i="17"/>
  <c r="N282" i="17"/>
  <c r="N300" i="17"/>
  <c r="N308" i="17"/>
  <c r="H705" i="17"/>
  <c r="H407" i="17" s="1"/>
  <c r="N328" i="17"/>
  <c r="N211" i="17"/>
  <c r="H62" i="17"/>
  <c r="N62" i="17" s="1"/>
  <c r="H64" i="17"/>
  <c r="N64" i="17" s="1"/>
  <c r="H70" i="17"/>
  <c r="N70" i="17" s="1"/>
  <c r="H72" i="17"/>
  <c r="N72" i="17" s="1"/>
  <c r="H78" i="17"/>
  <c r="N78" i="17" s="1"/>
  <c r="H80" i="17"/>
  <c r="N80" i="17" s="1"/>
  <c r="H86" i="17"/>
  <c r="N86" i="17" s="1"/>
  <c r="H88" i="17"/>
  <c r="N88" i="17" s="1"/>
  <c r="H102" i="17"/>
  <c r="N102" i="17" s="1"/>
  <c r="N113" i="17"/>
  <c r="N205" i="17"/>
  <c r="N221" i="17"/>
  <c r="N264" i="17"/>
  <c r="N275" i="17"/>
  <c r="N284" i="17"/>
  <c r="N292" i="17"/>
  <c r="F725" i="17"/>
  <c r="N346" i="17"/>
  <c r="N352" i="17"/>
  <c r="H359" i="17"/>
  <c r="H35" i="17" s="1"/>
  <c r="N35" i="17" s="1"/>
  <c r="F366" i="17"/>
  <c r="H628" i="17"/>
  <c r="H403" i="17" s="1"/>
  <c r="H439" i="17"/>
  <c r="H394" i="17" s="1"/>
  <c r="F411" i="17"/>
  <c r="N93" i="17"/>
  <c r="N124" i="17"/>
  <c r="N128" i="17"/>
  <c r="N114" i="17"/>
  <c r="H567" i="17"/>
  <c r="H399" i="17" s="1"/>
  <c r="N281" i="17"/>
  <c r="N304" i="17"/>
  <c r="N309" i="17"/>
  <c r="N313" i="17"/>
  <c r="N296" i="17"/>
  <c r="N51" i="17"/>
  <c r="N118" i="17"/>
  <c r="N122" i="17"/>
  <c r="N126" i="17"/>
  <c r="N130" i="17"/>
  <c r="N138" i="17"/>
  <c r="N194" i="17"/>
  <c r="N220" i="17"/>
  <c r="N254" i="17"/>
  <c r="N258" i="17"/>
  <c r="N262" i="17"/>
  <c r="N266" i="17"/>
  <c r="N312" i="17"/>
  <c r="H749" i="17"/>
  <c r="H420" i="17" s="1"/>
  <c r="H752" i="17"/>
  <c r="H421" i="17" s="1"/>
  <c r="N49" i="17"/>
  <c r="N202" i="17"/>
  <c r="N206" i="17"/>
  <c r="N210" i="17"/>
  <c r="N218" i="17"/>
  <c r="N50" i="17"/>
  <c r="N99" i="17"/>
  <c r="N117" i="17"/>
  <c r="N121" i="17"/>
  <c r="N129" i="17"/>
  <c r="N134" i="17"/>
  <c r="N198" i="17"/>
  <c r="N203" i="17"/>
  <c r="N204" i="17"/>
  <c r="N222" i="17"/>
  <c r="N257" i="17"/>
  <c r="H652" i="17"/>
  <c r="H404" i="17" s="1"/>
  <c r="N22" i="17" s="1"/>
  <c r="N277" i="17"/>
  <c r="N280" i="17"/>
  <c r="N298" i="17"/>
  <c r="N303" i="17"/>
  <c r="F748" i="17"/>
  <c r="N116" i="17"/>
  <c r="F140" i="17"/>
  <c r="F16" i="17" s="1"/>
  <c r="H141" i="17"/>
  <c r="H47" i="17"/>
  <c r="H435" i="17"/>
  <c r="H472" i="17"/>
  <c r="H395" i="17" s="1"/>
  <c r="H112" i="17"/>
  <c r="N132" i="17"/>
  <c r="G526" i="17"/>
  <c r="H525" i="17"/>
  <c r="N193" i="17"/>
  <c r="H191" i="17"/>
  <c r="H53" i="17"/>
  <c r="N55" i="17"/>
  <c r="N92" i="17"/>
  <c r="H494" i="17"/>
  <c r="H396" i="17" s="1"/>
  <c r="N120" i="17"/>
  <c r="N125" i="17"/>
  <c r="F571" i="17"/>
  <c r="F401" i="17"/>
  <c r="F400" i="17" s="1"/>
  <c r="F428" i="17"/>
  <c r="F393" i="17"/>
  <c r="F391" i="17" s="1"/>
  <c r="F419" i="17"/>
  <c r="N58" i="17"/>
  <c r="F90" i="17"/>
  <c r="F13" i="17" s="1"/>
  <c r="H91" i="17"/>
  <c r="G145" i="17"/>
  <c r="H144" i="17"/>
  <c r="H143" i="17"/>
  <c r="F57" i="17"/>
  <c r="F12" i="17" s="1"/>
  <c r="N200" i="17"/>
  <c r="N217" i="17"/>
  <c r="G610" i="17"/>
  <c r="H609" i="17"/>
  <c r="H246" i="17"/>
  <c r="N259" i="17"/>
  <c r="N336" i="17"/>
  <c r="H335" i="17"/>
  <c r="N335" i="17" s="1"/>
  <c r="N208" i="17"/>
  <c r="H186" i="17"/>
  <c r="H573" i="17"/>
  <c r="N214" i="17"/>
  <c r="N219" i="17"/>
  <c r="N250" i="17"/>
  <c r="N332" i="17"/>
  <c r="H713" i="17"/>
  <c r="H712" i="17" s="1"/>
  <c r="H409" i="17" s="1"/>
  <c r="N374" i="17"/>
  <c r="H373" i="17"/>
  <c r="N248" i="17"/>
  <c r="H274" i="17"/>
  <c r="N276" i="17"/>
  <c r="N285" i="17"/>
  <c r="N297" i="17"/>
  <c r="N340" i="17"/>
  <c r="H339" i="17"/>
  <c r="N339" i="17" s="1"/>
  <c r="N354" i="17"/>
  <c r="H353" i="17"/>
  <c r="N192" i="17"/>
  <c r="N196" i="17"/>
  <c r="N212" i="17"/>
  <c r="N252" i="17"/>
  <c r="N261" i="17"/>
  <c r="H656" i="17"/>
  <c r="H405" i="17" s="1"/>
  <c r="N293" i="17"/>
  <c r="N305" i="17"/>
  <c r="N320" i="17"/>
  <c r="H319" i="17"/>
  <c r="H323" i="17"/>
  <c r="N325" i="17"/>
  <c r="N265" i="17"/>
  <c r="N271" i="17"/>
  <c r="N283" i="17"/>
  <c r="N286" i="17"/>
  <c r="N289" i="17"/>
  <c r="N301" i="17"/>
  <c r="N302" i="17"/>
  <c r="N307" i="17"/>
  <c r="N317" i="17"/>
  <c r="H701" i="17"/>
  <c r="H406" i="17" s="1"/>
  <c r="H327" i="17"/>
  <c r="N331" i="17"/>
  <c r="N345" i="17"/>
  <c r="H344" i="17"/>
  <c r="N349" i="17"/>
  <c r="H732" i="17"/>
  <c r="H414" i="17" s="1"/>
  <c r="H738" i="17"/>
  <c r="H416" i="17" s="1"/>
  <c r="N34" i="17" s="1"/>
  <c r="H362" i="17"/>
  <c r="H36" i="17" s="1"/>
  <c r="N369" i="17"/>
  <c r="N377" i="17"/>
  <c r="H376" i="17"/>
  <c r="N338" i="17"/>
  <c r="H337" i="17"/>
  <c r="N337" i="17" s="1"/>
  <c r="F343" i="17"/>
  <c r="N348" i="17"/>
  <c r="H347" i="17"/>
  <c r="H735" i="17"/>
  <c r="H415" i="17" s="1"/>
  <c r="H744" i="17"/>
  <c r="H418" i="17" s="1"/>
  <c r="E366" i="17"/>
  <c r="N368" i="17"/>
  <c r="H367" i="17"/>
  <c r="N278" i="17"/>
  <c r="N291" i="17"/>
  <c r="N294" i="17"/>
  <c r="N299" i="17"/>
  <c r="N310" i="17"/>
  <c r="N315" i="17"/>
  <c r="N321" i="17"/>
  <c r="E330" i="17"/>
  <c r="E27" i="17" s="1"/>
  <c r="N333" i="17"/>
  <c r="N334" i="17"/>
  <c r="N351" i="17"/>
  <c r="H350" i="17"/>
  <c r="N355" i="17"/>
  <c r="N371" i="17"/>
  <c r="H370" i="17"/>
  <c r="N375" i="17"/>
  <c r="N142" i="17" l="1"/>
  <c r="F9" i="17"/>
  <c r="N136" i="17"/>
  <c r="N36" i="17"/>
  <c r="H57" i="17"/>
  <c r="H12" i="17" s="1"/>
  <c r="N12" i="17" s="1"/>
  <c r="N270" i="17"/>
  <c r="H411" i="17"/>
  <c r="H419" i="17"/>
  <c r="H227" i="17"/>
  <c r="N227" i="17" s="1"/>
  <c r="G228" i="17"/>
  <c r="H748" i="17"/>
  <c r="N350" i="17"/>
  <c r="H32" i="17"/>
  <c r="N32" i="17" s="1"/>
  <c r="N373" i="17"/>
  <c r="H40" i="17"/>
  <c r="N40" i="17" s="1"/>
  <c r="H401" i="17"/>
  <c r="H610" i="17"/>
  <c r="G611" i="17"/>
  <c r="N143" i="17"/>
  <c r="N53" i="17"/>
  <c r="H11" i="17"/>
  <c r="G527" i="17"/>
  <c r="H526" i="17"/>
  <c r="N144" i="17" s="1"/>
  <c r="N47" i="17"/>
  <c r="H10" i="17"/>
  <c r="N141" i="17"/>
  <c r="N347" i="17"/>
  <c r="H31" i="17"/>
  <c r="N31" i="17" s="1"/>
  <c r="H343" i="17"/>
  <c r="N344" i="17"/>
  <c r="H30" i="17"/>
  <c r="N319" i="17"/>
  <c r="H24" i="17"/>
  <c r="N24" i="17" s="1"/>
  <c r="H393" i="17"/>
  <c r="N370" i="17"/>
  <c r="H39" i="17"/>
  <c r="N39" i="17" s="1"/>
  <c r="H330" i="17"/>
  <c r="N376" i="17"/>
  <c r="H41" i="17"/>
  <c r="N41" i="17" s="1"/>
  <c r="H725" i="17"/>
  <c r="N274" i="17"/>
  <c r="H23" i="17"/>
  <c r="N23" i="17" s="1"/>
  <c r="N186" i="17"/>
  <c r="H185" i="17"/>
  <c r="N191" i="17"/>
  <c r="H19" i="17"/>
  <c r="N367" i="17"/>
  <c r="H366" i="17"/>
  <c r="H38" i="17"/>
  <c r="N327" i="17"/>
  <c r="H26" i="17"/>
  <c r="N26" i="17" s="1"/>
  <c r="N323" i="17"/>
  <c r="H25" i="17"/>
  <c r="N25" i="17" s="1"/>
  <c r="N353" i="17"/>
  <c r="H33" i="17"/>
  <c r="N33" i="17" s="1"/>
  <c r="N246" i="17"/>
  <c r="H21" i="17"/>
  <c r="N21" i="17" s="1"/>
  <c r="G146" i="17"/>
  <c r="H145" i="17"/>
  <c r="N91" i="17"/>
  <c r="H90" i="17"/>
  <c r="F46" i="17"/>
  <c r="N112" i="17"/>
  <c r="H14" i="17"/>
  <c r="N14" i="17" s="1"/>
  <c r="N57" i="17" l="1"/>
  <c r="H410" i="17"/>
  <c r="H228" i="17"/>
  <c r="N228" i="17" s="1"/>
  <c r="G229" i="17"/>
  <c r="N366" i="17"/>
  <c r="H724" i="17"/>
  <c r="N330" i="17"/>
  <c r="H27" i="17"/>
  <c r="N27" i="17" s="1"/>
  <c r="N343" i="17"/>
  <c r="H342" i="17"/>
  <c r="N342" i="17" s="1"/>
  <c r="G147" i="17"/>
  <c r="H146" i="17"/>
  <c r="N90" i="17"/>
  <c r="H13" i="17"/>
  <c r="N13" i="17" s="1"/>
  <c r="G528" i="17"/>
  <c r="H527" i="17"/>
  <c r="N145" i="17" s="1"/>
  <c r="N11" i="17"/>
  <c r="N19" i="17"/>
  <c r="N38" i="17"/>
  <c r="H37" i="17"/>
  <c r="N37" i="17" s="1"/>
  <c r="N10" i="17"/>
  <c r="N185" i="17"/>
  <c r="H17" i="17"/>
  <c r="N17" i="17" s="1"/>
  <c r="N30" i="17"/>
  <c r="H29" i="17"/>
  <c r="H611" i="17"/>
  <c r="G612" i="17"/>
  <c r="H229" i="17" l="1"/>
  <c r="N229" i="17" s="1"/>
  <c r="G230" i="17"/>
  <c r="G148" i="17"/>
  <c r="H147" i="17"/>
  <c r="G529" i="17"/>
  <c r="H528" i="17"/>
  <c r="N146" i="17" s="1"/>
  <c r="H612" i="17"/>
  <c r="G613" i="17"/>
  <c r="N29" i="17"/>
  <c r="H28" i="17"/>
  <c r="N28" i="17" s="1"/>
  <c r="H230" i="17" l="1"/>
  <c r="G231" i="17"/>
  <c r="G149" i="17"/>
  <c r="H148" i="17"/>
  <c r="G530" i="17"/>
  <c r="H529" i="17"/>
  <c r="N147" i="17" s="1"/>
  <c r="G614" i="17"/>
  <c r="H613" i="17"/>
  <c r="N230" i="17"/>
  <c r="G232" i="17" l="1"/>
  <c r="H231" i="17"/>
  <c r="N231" i="17" s="1"/>
  <c r="H614" i="17"/>
  <c r="G615" i="17"/>
  <c r="G531" i="17"/>
  <c r="H530" i="17"/>
  <c r="N148" i="17" s="1"/>
  <c r="G150" i="17"/>
  <c r="H149" i="17"/>
  <c r="G233" i="17" l="1"/>
  <c r="H232" i="17"/>
  <c r="N232" i="17" s="1"/>
  <c r="G532" i="17"/>
  <c r="H531" i="17"/>
  <c r="N149" i="17" s="1"/>
  <c r="G151" i="17"/>
  <c r="H150" i="17"/>
  <c r="H615" i="17"/>
  <c r="G616" i="17"/>
  <c r="G234" i="17" l="1"/>
  <c r="H233" i="17"/>
  <c r="N233" i="17" s="1"/>
  <c r="H616" i="17"/>
  <c r="G617" i="17"/>
  <c r="G533" i="17"/>
  <c r="H532" i="17"/>
  <c r="N150" i="17" s="1"/>
  <c r="G152" i="17"/>
  <c r="H151" i="17"/>
  <c r="G235" i="17" l="1"/>
  <c r="H234" i="17"/>
  <c r="N234" i="17" s="1"/>
  <c r="G534" i="17"/>
  <c r="H533" i="17"/>
  <c r="N151" i="17" s="1"/>
  <c r="G153" i="17"/>
  <c r="H152" i="17"/>
  <c r="G618" i="17"/>
  <c r="H617" i="17"/>
  <c r="H235" i="17" l="1"/>
  <c r="N235" i="17" s="1"/>
  <c r="G236" i="17"/>
  <c r="G154" i="17"/>
  <c r="H153" i="17"/>
  <c r="G619" i="17"/>
  <c r="H618" i="17"/>
  <c r="G535" i="17"/>
  <c r="H534" i="17"/>
  <c r="N152" i="17" s="1"/>
  <c r="H236" i="17" l="1"/>
  <c r="N236" i="17" s="1"/>
  <c r="G237" i="17"/>
  <c r="G155" i="17"/>
  <c r="H154" i="17"/>
  <c r="G536" i="17"/>
  <c r="H535" i="17"/>
  <c r="N153" i="17" s="1"/>
  <c r="H619" i="17"/>
  <c r="G620" i="17"/>
  <c r="G238" i="17" l="1"/>
  <c r="H237" i="17"/>
  <c r="N237" i="17" s="1"/>
  <c r="G537" i="17"/>
  <c r="H536" i="17"/>
  <c r="N154" i="17" s="1"/>
  <c r="G156" i="17"/>
  <c r="H155" i="17"/>
  <c r="G621" i="17"/>
  <c r="H620" i="17"/>
  <c r="G239" i="17" l="1"/>
  <c r="H238" i="17"/>
  <c r="N238" i="17" s="1"/>
  <c r="G622" i="17"/>
  <c r="H621" i="17"/>
  <c r="G157" i="17"/>
  <c r="H156" i="17"/>
  <c r="G538" i="17"/>
  <c r="H537" i="17"/>
  <c r="N155" i="17" s="1"/>
  <c r="G240" i="17" l="1"/>
  <c r="H239" i="17"/>
  <c r="N239" i="17" s="1"/>
  <c r="G158" i="17"/>
  <c r="H157" i="17"/>
  <c r="G623" i="17"/>
  <c r="H622" i="17"/>
  <c r="G539" i="17"/>
  <c r="H538" i="17"/>
  <c r="N156" i="17" s="1"/>
  <c r="G241" i="17" l="1"/>
  <c r="H240" i="17"/>
  <c r="N240" i="17" s="1"/>
  <c r="G540" i="17"/>
  <c r="H539" i="17"/>
  <c r="N157" i="17" s="1"/>
  <c r="G624" i="17"/>
  <c r="H623" i="17"/>
  <c r="G159" i="17"/>
  <c r="H158" i="17"/>
  <c r="G242" i="17" l="1"/>
  <c r="H241" i="17"/>
  <c r="N241" i="17" s="1"/>
  <c r="G625" i="17"/>
  <c r="H624" i="17"/>
  <c r="G160" i="17"/>
  <c r="H159" i="17"/>
  <c r="G541" i="17"/>
  <c r="H540" i="17"/>
  <c r="N158" i="17" s="1"/>
  <c r="G243" i="17" l="1"/>
  <c r="H242" i="17"/>
  <c r="N242" i="17" s="1"/>
  <c r="G161" i="17"/>
  <c r="H160" i="17"/>
  <c r="G626" i="17"/>
  <c r="H626" i="17" s="1"/>
  <c r="H625" i="17"/>
  <c r="G542" i="17"/>
  <c r="H541" i="17"/>
  <c r="N159" i="17" s="1"/>
  <c r="G244" i="17" l="1"/>
  <c r="H244" i="17" s="1"/>
  <c r="N244" i="17" s="1"/>
  <c r="H243" i="17"/>
  <c r="H606" i="17"/>
  <c r="G543" i="17"/>
  <c r="H542" i="17"/>
  <c r="N160" i="17" s="1"/>
  <c r="G162" i="17"/>
  <c r="H161" i="17"/>
  <c r="H224" i="17" l="1"/>
  <c r="H20" i="17" s="1"/>
  <c r="H18" i="17" s="1"/>
  <c r="N243" i="17"/>
  <c r="G544" i="17"/>
  <c r="H543" i="17"/>
  <c r="N161" i="17" s="1"/>
  <c r="G163" i="17"/>
  <c r="H162" i="17"/>
  <c r="H402" i="17"/>
  <c r="H400" i="17" s="1"/>
  <c r="H571" i="17"/>
  <c r="N224" i="17" l="1"/>
  <c r="H189" i="17"/>
  <c r="N189" i="17" s="1"/>
  <c r="N18" i="17"/>
  <c r="G545" i="17"/>
  <c r="H544" i="17"/>
  <c r="N162" i="17" s="1"/>
  <c r="G164" i="17"/>
  <c r="H163" i="17"/>
  <c r="N20" i="17"/>
  <c r="G165" i="17" l="1"/>
  <c r="H164" i="17"/>
  <c r="G546" i="17"/>
  <c r="H545" i="17"/>
  <c r="N163" i="17" s="1"/>
  <c r="G547" i="17" l="1"/>
  <c r="H546" i="17"/>
  <c r="N164" i="17" s="1"/>
  <c r="G166" i="17"/>
  <c r="H165" i="17"/>
  <c r="G167" i="17" l="1"/>
  <c r="H166" i="17"/>
  <c r="G548" i="17"/>
  <c r="H547" i="17"/>
  <c r="N165" i="17" s="1"/>
  <c r="G549" i="17" l="1"/>
  <c r="H548" i="17"/>
  <c r="N166" i="17"/>
  <c r="G168" i="17"/>
  <c r="H167" i="17"/>
  <c r="G169" i="17" l="1"/>
  <c r="H168" i="17"/>
  <c r="H549" i="17"/>
  <c r="N167" i="17" s="1"/>
  <c r="G550" i="17"/>
  <c r="G551" i="17" l="1"/>
  <c r="H550" i="17"/>
  <c r="N168" i="17" s="1"/>
  <c r="G170" i="17"/>
  <c r="H169" i="17"/>
  <c r="G171" i="17" l="1"/>
  <c r="H170" i="17"/>
  <c r="G552" i="17"/>
  <c r="H551" i="17"/>
  <c r="N169" i="17" s="1"/>
  <c r="G553" i="17" l="1"/>
  <c r="H552" i="17"/>
  <c r="N170" i="17"/>
  <c r="G172" i="17"/>
  <c r="H171" i="17"/>
  <c r="G173" i="17" l="1"/>
  <c r="H172" i="17"/>
  <c r="G554" i="17"/>
  <c r="H553" i="17"/>
  <c r="N171" i="17" s="1"/>
  <c r="G555" i="17" l="1"/>
  <c r="H554" i="17"/>
  <c r="N172" i="17"/>
  <c r="G174" i="17"/>
  <c r="H173" i="17"/>
  <c r="G175" i="17" l="1"/>
  <c r="H174" i="17"/>
  <c r="G556" i="17"/>
  <c r="H555" i="17"/>
  <c r="N173" i="17" s="1"/>
  <c r="G557" i="17" l="1"/>
  <c r="H556" i="17"/>
  <c r="N174" i="17" s="1"/>
  <c r="G176" i="17"/>
  <c r="H175" i="17"/>
  <c r="G177" i="17" l="1"/>
  <c r="H176" i="17"/>
  <c r="G558" i="17"/>
  <c r="H557" i="17"/>
  <c r="N175" i="17" s="1"/>
  <c r="G559" i="17" l="1"/>
  <c r="H558" i="17"/>
  <c r="N176" i="17" s="1"/>
  <c r="G178" i="17"/>
  <c r="H177" i="17"/>
  <c r="H178" i="17" l="1"/>
  <c r="G179" i="17"/>
  <c r="G560" i="17"/>
  <c r="H559" i="17"/>
  <c r="N177" i="17" s="1"/>
  <c r="G561" i="17" l="1"/>
  <c r="H560" i="17"/>
  <c r="N178" i="17" s="1"/>
  <c r="G180" i="17"/>
  <c r="H179" i="17"/>
  <c r="G181" i="17" l="1"/>
  <c r="H180" i="17"/>
  <c r="G562" i="17"/>
  <c r="H561" i="17"/>
  <c r="N179" i="17" s="1"/>
  <c r="G563" i="17" l="1"/>
  <c r="H562" i="17"/>
  <c r="N180" i="17" s="1"/>
  <c r="G182" i="17"/>
  <c r="H181" i="17"/>
  <c r="G183" i="17" l="1"/>
  <c r="H183" i="17" s="1"/>
  <c r="H182" i="17"/>
  <c r="G564" i="17"/>
  <c r="H563" i="17"/>
  <c r="N181" i="17" s="1"/>
  <c r="G565" i="17" l="1"/>
  <c r="H565" i="17" s="1"/>
  <c r="N183" i="17" s="1"/>
  <c r="H564" i="17"/>
  <c r="N182" i="17" s="1"/>
  <c r="H140" i="17"/>
  <c r="H16" i="17" l="1"/>
  <c r="H46" i="17"/>
  <c r="H522" i="17"/>
  <c r="H398" i="17" l="1"/>
  <c r="H391" i="17" s="1"/>
  <c r="H390" i="17" s="1"/>
  <c r="H428" i="17"/>
  <c r="N46" i="17" s="1"/>
  <c r="N16" i="17"/>
  <c r="H9" i="17"/>
  <c r="N140" i="17"/>
  <c r="N9" i="17" l="1"/>
  <c r="H8" i="17"/>
  <c r="N7" i="1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EulerRC</author>
  </authors>
  <commentList>
    <comment ref="C168" authorId="0" shapeId="0" xr:uid="{092E827B-6533-4FC2-9706-7E159D999DAC}">
      <text>
        <r>
          <rPr>
            <b/>
            <sz val="9"/>
            <color indexed="81"/>
            <rFont val="Segoe UI"/>
            <family val="2"/>
          </rPr>
          <t>Eliminado</t>
        </r>
      </text>
    </comment>
    <comment ref="C177" authorId="0" shapeId="0" xr:uid="{1D61B54D-4678-4E08-BB3D-CF42D669B48B}">
      <text>
        <r>
          <rPr>
            <b/>
            <sz val="9"/>
            <color indexed="81"/>
            <rFont val="Segoe UI"/>
            <family val="2"/>
          </rPr>
          <t>Canal Eliminado.
Agora é tubo</t>
        </r>
      </text>
    </comment>
    <comment ref="C178" authorId="0" shapeId="0" xr:uid="{D345997E-87A6-4427-8841-C5ED14F767CC}">
      <text>
        <r>
          <rPr>
            <b/>
            <sz val="9"/>
            <color indexed="81"/>
            <rFont val="Segoe UI"/>
            <family val="2"/>
          </rPr>
          <t>Canal substituído por tubo</t>
        </r>
      </text>
    </comment>
    <comment ref="C182" authorId="0" shapeId="0" xr:uid="{EEF6606F-E7D5-4970-BC7E-D3895320EA12}">
      <text>
        <r>
          <rPr>
            <b/>
            <sz val="9"/>
            <color indexed="81"/>
            <rFont val="Segoe UI"/>
            <family val="2"/>
          </rPr>
          <t>Canal substituído por tubo
Ext = 312,25 m</t>
        </r>
      </text>
    </comment>
    <comment ref="C302" authorId="0" shapeId="0" xr:uid="{14569205-CCE8-446B-A1FB-3302B3B2B496}">
      <text>
        <r>
          <rPr>
            <b/>
            <sz val="9"/>
            <color indexed="81"/>
            <rFont val="Segoe UI"/>
            <family val="2"/>
          </rPr>
          <t>Eliminado</t>
        </r>
      </text>
    </comment>
    <comment ref="C311" authorId="0" shapeId="0" xr:uid="{BBDDFC91-0A0A-4DD7-B4E7-5B58C4717003}">
      <text>
        <r>
          <rPr>
            <b/>
            <sz val="9"/>
            <color indexed="81"/>
            <rFont val="Segoe UI"/>
            <family val="2"/>
          </rPr>
          <t>Canal Eliminado.
Agora é tubo</t>
        </r>
      </text>
    </comment>
    <comment ref="C312" authorId="0" shapeId="0" xr:uid="{30059A2F-4876-4032-AFC7-1D76F10F7DBA}">
      <text>
        <r>
          <rPr>
            <b/>
            <sz val="9"/>
            <color indexed="81"/>
            <rFont val="Segoe UI"/>
            <family val="2"/>
          </rPr>
          <t>Canal substituído por tubo</t>
        </r>
      </text>
    </comment>
    <comment ref="C316" authorId="0" shapeId="0" xr:uid="{D97D14C7-8A41-4F65-8790-ECB7698BD692}">
      <text>
        <r>
          <rPr>
            <b/>
            <sz val="9"/>
            <color indexed="81"/>
            <rFont val="Segoe UI"/>
            <family val="2"/>
          </rPr>
          <t>Canal substituído por tubo
Ext = 312,25 m</t>
        </r>
      </text>
    </comment>
    <comment ref="C550" authorId="0" shapeId="0" xr:uid="{6C5825FD-7369-4A3A-A972-67DAC111E7D7}">
      <text>
        <r>
          <rPr>
            <b/>
            <sz val="9"/>
            <color indexed="81"/>
            <rFont val="Segoe UI"/>
            <family val="2"/>
          </rPr>
          <t>Eliminado</t>
        </r>
      </text>
    </comment>
    <comment ref="C559" authorId="0" shapeId="0" xr:uid="{5BDF0D7B-AFB7-434E-8B2A-4F3D9E2B5D95}">
      <text>
        <r>
          <rPr>
            <b/>
            <sz val="9"/>
            <color indexed="81"/>
            <rFont val="Segoe UI"/>
            <family val="2"/>
          </rPr>
          <t>Canal Eliminado.
Agora é tubo</t>
        </r>
      </text>
    </comment>
    <comment ref="C560" authorId="0" shapeId="0" xr:uid="{E77B6592-5CEC-4616-9771-869990C83462}">
      <text>
        <r>
          <rPr>
            <b/>
            <sz val="9"/>
            <color indexed="81"/>
            <rFont val="Segoe UI"/>
            <family val="2"/>
          </rPr>
          <t>Canal substituído por tubo</t>
        </r>
      </text>
    </comment>
    <comment ref="C564" authorId="0" shapeId="0" xr:uid="{EB6825AB-A5A6-4EB2-91EF-F23C2FA7C8FD}">
      <text>
        <r>
          <rPr>
            <b/>
            <sz val="9"/>
            <color indexed="81"/>
            <rFont val="Segoe UI"/>
            <family val="2"/>
          </rPr>
          <t>Canal substituído por tubo
Ext = 312,25 m</t>
        </r>
      </text>
    </comment>
    <comment ref="C684" authorId="0" shapeId="0" xr:uid="{B1839718-FD18-4BE9-BBF2-5AC5E8CC9DED}">
      <text>
        <r>
          <rPr>
            <b/>
            <sz val="9"/>
            <color indexed="81"/>
            <rFont val="Segoe UI"/>
            <family val="2"/>
          </rPr>
          <t>Eliminado</t>
        </r>
      </text>
    </comment>
    <comment ref="C693" authorId="0" shapeId="0" xr:uid="{35AED9D1-551A-401A-BEB3-E6461BA4A1CD}">
      <text>
        <r>
          <rPr>
            <b/>
            <sz val="9"/>
            <color indexed="81"/>
            <rFont val="Segoe UI"/>
            <family val="2"/>
          </rPr>
          <t>Canal Eliminado.
Agora é tubo</t>
        </r>
      </text>
    </comment>
    <comment ref="C694" authorId="0" shapeId="0" xr:uid="{41B50D2D-E72B-4FA2-96B7-09C92217E1AB}">
      <text>
        <r>
          <rPr>
            <b/>
            <sz val="9"/>
            <color indexed="81"/>
            <rFont val="Segoe UI"/>
            <family val="2"/>
          </rPr>
          <t>Canal substituído por tubo</t>
        </r>
      </text>
    </comment>
    <comment ref="C698" authorId="0" shapeId="0" xr:uid="{E18213FE-6F13-4550-8EE8-0EF0208F8A65}">
      <text>
        <r>
          <rPr>
            <b/>
            <sz val="9"/>
            <color indexed="81"/>
            <rFont val="Segoe UI"/>
            <family val="2"/>
          </rPr>
          <t>Canal substituído por tubo
Ext = 312,25 m</t>
        </r>
      </text>
    </comment>
  </commentList>
</comments>
</file>

<file path=xl/sharedStrings.xml><?xml version="1.0" encoding="utf-8"?>
<sst xmlns="http://schemas.openxmlformats.org/spreadsheetml/2006/main" count="2034" uniqueCount="452">
  <si>
    <t xml:space="preserve"> CP / A2</t>
  </si>
  <si>
    <t xml:space="preserve"> CS - 2 / A2</t>
  </si>
  <si>
    <t xml:space="preserve"> CT2 - S2 / A2</t>
  </si>
  <si>
    <t xml:space="preserve"> CT4 - S2 / A2</t>
  </si>
  <si>
    <t xml:space="preserve"> CP / A4</t>
  </si>
  <si>
    <t xml:space="preserve"> CS - 2 / A4</t>
  </si>
  <si>
    <t xml:space="preserve"> CS - 4 / A4</t>
  </si>
  <si>
    <t xml:space="preserve"> CT2 - S4 / A4</t>
  </si>
  <si>
    <t xml:space="preserve"> CT4 - S4 / A4</t>
  </si>
  <si>
    <t xml:space="preserve"> CT5 - S4 / A4</t>
  </si>
  <si>
    <t xml:space="preserve"> CT7 - S4 / A4</t>
  </si>
  <si>
    <t xml:space="preserve"> CS - 6 / A4</t>
  </si>
  <si>
    <t xml:space="preserve"> CT1 - S6 / A4</t>
  </si>
  <si>
    <t xml:space="preserve"> CT3 - S6 / A4</t>
  </si>
  <si>
    <t xml:space="preserve"> CT5 - S6 / A4</t>
  </si>
  <si>
    <t xml:space="preserve"> CT6 - S6 / A4</t>
  </si>
  <si>
    <t xml:space="preserve"> CT7 - S6 / A4</t>
  </si>
  <si>
    <t xml:space="preserve"> CT8 - S6 / A4</t>
  </si>
  <si>
    <t xml:space="preserve"> ADUTOR / B</t>
  </si>
  <si>
    <t xml:space="preserve"> PULMÃO / B</t>
  </si>
  <si>
    <t xml:space="preserve"> CP / B</t>
  </si>
  <si>
    <t xml:space="preserve"> CS - 15 / B</t>
  </si>
  <si>
    <t xml:space="preserve"> CS - 16 / B</t>
  </si>
  <si>
    <t xml:space="preserve"> CT1 - S19 / B</t>
  </si>
  <si>
    <t xml:space="preserve"> CS - 21 / B</t>
  </si>
  <si>
    <t xml:space="preserve"> CP / C2</t>
  </si>
  <si>
    <t xml:space="preserve"> CS - 1 / C2</t>
  </si>
  <si>
    <t xml:space="preserve"> CS - 2 / C2</t>
  </si>
  <si>
    <t xml:space="preserve"> CS - 3 / C2</t>
  </si>
  <si>
    <t xml:space="preserve"> CS - 4 / C2</t>
  </si>
  <si>
    <t xml:space="preserve"> CS - 5 / C2</t>
  </si>
  <si>
    <t xml:space="preserve"> CS - 6 / C2</t>
  </si>
  <si>
    <t xml:space="preserve"> CS - 7 / C2</t>
  </si>
  <si>
    <t xml:space="preserve"> CT1 - S7 / C2</t>
  </si>
  <si>
    <t xml:space="preserve"> CS - 8 / C2</t>
  </si>
  <si>
    <t xml:space="preserve"> CS - 9 / C2</t>
  </si>
  <si>
    <t xml:space="preserve"> CS - 10 / C2</t>
  </si>
  <si>
    <t xml:space="preserve"> CS - 11 / C2</t>
  </si>
  <si>
    <t xml:space="preserve"> CT1 - S11 / C2</t>
  </si>
  <si>
    <t xml:space="preserve"> CT2 - S11 / C2</t>
  </si>
  <si>
    <t xml:space="preserve"> CT3 - S11 / C2</t>
  </si>
  <si>
    <t xml:space="preserve"> CQ1 - T3 - S11 / C2</t>
  </si>
  <si>
    <t xml:space="preserve"> CS - 12 / C2</t>
  </si>
  <si>
    <t xml:space="preserve"> CT1 - S12 / C2</t>
  </si>
  <si>
    <t xml:space="preserve"> CS - 13 / C2</t>
  </si>
  <si>
    <t xml:space="preserve"> CS - 14 / C2</t>
  </si>
  <si>
    <t xml:space="preserve"> CS - 16 / C2</t>
  </si>
  <si>
    <t>UNID</t>
  </si>
  <si>
    <t>ÍTEM</t>
  </si>
  <si>
    <t>CANAL / DESCRIÇÃO</t>
  </si>
  <si>
    <t>m</t>
  </si>
  <si>
    <t>UNITÁRIO</t>
  </si>
  <si>
    <t>TOTAL</t>
  </si>
  <si>
    <t>PREÇO (R$)</t>
  </si>
  <si>
    <t>CS - 1 / F</t>
  </si>
  <si>
    <t>CS - 3 / F</t>
  </si>
  <si>
    <t>Dreno CS-1/F</t>
  </si>
  <si>
    <t>Dreno CS-3/F</t>
  </si>
  <si>
    <t>1.1</t>
  </si>
  <si>
    <t>1.2</t>
  </si>
  <si>
    <t>2.1</t>
  </si>
  <si>
    <t>2.2</t>
  </si>
  <si>
    <t>L.11.2</t>
  </si>
  <si>
    <t>L.11</t>
  </si>
  <si>
    <t>1.3</t>
  </si>
  <si>
    <t>1.4</t>
  </si>
  <si>
    <t>1.5</t>
  </si>
  <si>
    <t>1.6</t>
  </si>
  <si>
    <t>1.1.1</t>
  </si>
  <si>
    <t>1.1.2</t>
  </si>
  <si>
    <t>1.2.1</t>
  </si>
  <si>
    <t>1.2.2</t>
  </si>
  <si>
    <t>1.3.1</t>
  </si>
  <si>
    <t>1.3.2</t>
  </si>
  <si>
    <t>1.4.1</t>
  </si>
  <si>
    <t>1.4.2</t>
  </si>
  <si>
    <t>1.4.3</t>
  </si>
  <si>
    <t>1.4.4</t>
  </si>
  <si>
    <t>1.4.5</t>
  </si>
  <si>
    <t>1.5.1</t>
  </si>
  <si>
    <t>1.5.2</t>
  </si>
  <si>
    <t>1.5.3</t>
  </si>
  <si>
    <t>1.6.1</t>
  </si>
  <si>
    <t>1.6.2</t>
  </si>
  <si>
    <t xml:space="preserve"> CT1 - S2 / A2</t>
  </si>
  <si>
    <t xml:space="preserve"> CT3 - S2 / A2</t>
  </si>
  <si>
    <t xml:space="preserve"> CS - 1 / A4</t>
  </si>
  <si>
    <t xml:space="preserve"> CT1 - S2 / A4</t>
  </si>
  <si>
    <t xml:space="preserve"> CT3 - S2 / A4</t>
  </si>
  <si>
    <t xml:space="preserve"> CT4 - S2 / A4</t>
  </si>
  <si>
    <t xml:space="preserve"> CT5 - S2 / A4</t>
  </si>
  <si>
    <t xml:space="preserve"> CT6 - S2 / A4</t>
  </si>
  <si>
    <t xml:space="preserve"> CT1 - S4 / A4</t>
  </si>
  <si>
    <t xml:space="preserve"> CT3 - S4 / A4</t>
  </si>
  <si>
    <t xml:space="preserve"> CT6 - S4 / A4</t>
  </si>
  <si>
    <t xml:space="preserve"> CT2 - S6 / A4</t>
  </si>
  <si>
    <t xml:space="preserve"> CT4 - S6 / A4</t>
  </si>
  <si>
    <t xml:space="preserve"> CS - 1 / B</t>
  </si>
  <si>
    <t xml:space="preserve"> CS - 3 / B</t>
  </si>
  <si>
    <t xml:space="preserve"> CS - 5 / B</t>
  </si>
  <si>
    <t xml:space="preserve"> CS - 6 / B</t>
  </si>
  <si>
    <t xml:space="preserve"> CS - 7 / B</t>
  </si>
  <si>
    <t xml:space="preserve"> CS - 8 / B</t>
  </si>
  <si>
    <t xml:space="preserve"> CS - 9 / B</t>
  </si>
  <si>
    <t xml:space="preserve"> CS - 12 / B</t>
  </si>
  <si>
    <t xml:space="preserve"> CS - 13 / B</t>
  </si>
  <si>
    <t xml:space="preserve"> CS - 14 / B</t>
  </si>
  <si>
    <t xml:space="preserve"> CS - 17 / B</t>
  </si>
  <si>
    <t xml:space="preserve"> CS - 18 / B</t>
  </si>
  <si>
    <t xml:space="preserve"> CS - 19 / B</t>
  </si>
  <si>
    <t>L.3</t>
  </si>
  <si>
    <t>L.8</t>
  </si>
  <si>
    <t>L.8.3</t>
  </si>
  <si>
    <t>L.9</t>
  </si>
  <si>
    <t>L.10</t>
  </si>
  <si>
    <t>1.7</t>
  </si>
  <si>
    <t>1.8</t>
  </si>
  <si>
    <t>1.8.1</t>
  </si>
  <si>
    <t>1.8.2</t>
  </si>
  <si>
    <t>1.7.1</t>
  </si>
  <si>
    <t>1.7.2</t>
  </si>
  <si>
    <t>1.7.3</t>
  </si>
  <si>
    <t>1.7.4</t>
  </si>
  <si>
    <t>1.7.5</t>
  </si>
  <si>
    <t>1.7.6</t>
  </si>
  <si>
    <t>1.7.7</t>
  </si>
  <si>
    <t>1.7.8</t>
  </si>
  <si>
    <t>1.7.9</t>
  </si>
  <si>
    <t>1.7.10</t>
  </si>
  <si>
    <t>1.7.11</t>
  </si>
  <si>
    <t>1.7.12</t>
  </si>
  <si>
    <t>1.7.13</t>
  </si>
  <si>
    <t>1.7.14</t>
  </si>
  <si>
    <t>1.7.15</t>
  </si>
  <si>
    <t>1.7.16</t>
  </si>
  <si>
    <t>1.5.4</t>
  </si>
  <si>
    <t>1.5.5</t>
  </si>
  <si>
    <t>1.5.6</t>
  </si>
  <si>
    <t>1.5.7</t>
  </si>
  <si>
    <t>1.5.8</t>
  </si>
  <si>
    <t>1.5.9</t>
  </si>
  <si>
    <t>1.5.10</t>
  </si>
  <si>
    <t>1.5.11</t>
  </si>
  <si>
    <t>1.5.12</t>
  </si>
  <si>
    <t>1.5.13</t>
  </si>
  <si>
    <t>1.5.14</t>
  </si>
  <si>
    <t>1.5.15</t>
  </si>
  <si>
    <t>1.5.16</t>
  </si>
  <si>
    <t>1.5.17</t>
  </si>
  <si>
    <t>1.5.18</t>
  </si>
  <si>
    <t>1.5.19</t>
  </si>
  <si>
    <t>1.5.20</t>
  </si>
  <si>
    <t>1.5.21</t>
  </si>
  <si>
    <t>1.5.22</t>
  </si>
  <si>
    <t>1.4.6</t>
  </si>
  <si>
    <t>1.4.7</t>
  </si>
  <si>
    <t>1.4.8</t>
  </si>
  <si>
    <t>1.4.9</t>
  </si>
  <si>
    <t>1.4.10</t>
  </si>
  <si>
    <t>1.4.11</t>
  </si>
  <si>
    <t>1.4.12</t>
  </si>
  <si>
    <t>1.4.13</t>
  </si>
  <si>
    <t>1.4.15</t>
  </si>
  <si>
    <t>1.4.14</t>
  </si>
  <si>
    <t>1.4.16</t>
  </si>
  <si>
    <t>1.4.17</t>
  </si>
  <si>
    <t>1.4.18</t>
  </si>
  <si>
    <t>1.4.19</t>
  </si>
  <si>
    <t>1.4.20</t>
  </si>
  <si>
    <t>1.3.3</t>
  </si>
  <si>
    <t>1.3.4</t>
  </si>
  <si>
    <t>1.3.5</t>
  </si>
  <si>
    <t>1.3.6</t>
  </si>
  <si>
    <t>1.3.7</t>
  </si>
  <si>
    <t>1.3.8</t>
  </si>
  <si>
    <t>1.3.9</t>
  </si>
  <si>
    <t>1.3.10</t>
  </si>
  <si>
    <t>1.3.11</t>
  </si>
  <si>
    <t>1.3.12</t>
  </si>
  <si>
    <t>1.3.13</t>
  </si>
  <si>
    <t>1.3.14</t>
  </si>
  <si>
    <t>1.3.15</t>
  </si>
  <si>
    <t>1.3.16</t>
  </si>
  <si>
    <t>1.3.17</t>
  </si>
  <si>
    <t>1.3.18</t>
  </si>
  <si>
    <t>1.3.19</t>
  </si>
  <si>
    <t>1.3.20</t>
  </si>
  <si>
    <t>1.3.21</t>
  </si>
  <si>
    <t>1.3.22</t>
  </si>
  <si>
    <t>1.3.23</t>
  </si>
  <si>
    <t>1.3.24</t>
  </si>
  <si>
    <t>1.3.25</t>
  </si>
  <si>
    <t>1.3.26</t>
  </si>
  <si>
    <t>1.3.27</t>
  </si>
  <si>
    <t>1.3.28</t>
  </si>
  <si>
    <t>1.3.29</t>
  </si>
  <si>
    <t>1.3.30</t>
  </si>
  <si>
    <t>1.3.31</t>
  </si>
  <si>
    <t>QTDE A EXECUTAR</t>
  </si>
  <si>
    <t xml:space="preserve"> CP / C3</t>
  </si>
  <si>
    <t xml:space="preserve"> CS - 1 / C3</t>
  </si>
  <si>
    <t>3.1</t>
  </si>
  <si>
    <t>GLEBA A</t>
  </si>
  <si>
    <t>GLEBA B</t>
  </si>
  <si>
    <t>GLEBA C2</t>
  </si>
  <si>
    <t>GLEBA C3</t>
  </si>
  <si>
    <t>GLEBA D</t>
  </si>
  <si>
    <t xml:space="preserve">GLEBA F </t>
  </si>
  <si>
    <t>L.11 E L.11.2</t>
  </si>
  <si>
    <t>CP-1 E CP-2</t>
  </si>
  <si>
    <t>COMBATE A FORMIGUEIROS EM CANAIS</t>
  </si>
  <si>
    <t>DESASSOREAMENTO E ROÇAGEM DOS DRENOS GLEBA F</t>
  </si>
  <si>
    <t>2.1.1</t>
  </si>
  <si>
    <t>2.1.2</t>
  </si>
  <si>
    <t>2.1.3</t>
  </si>
  <si>
    <t>2.1.4</t>
  </si>
  <si>
    <t>2.1.5</t>
  </si>
  <si>
    <t>2.1.6</t>
  </si>
  <si>
    <t>2.1.7</t>
  </si>
  <si>
    <t>2.1.8</t>
  </si>
  <si>
    <t>2.1.9</t>
  </si>
  <si>
    <t>2.1.10</t>
  </si>
  <si>
    <t>2.1.11</t>
  </si>
  <si>
    <t>2.1.12</t>
  </si>
  <si>
    <t>2.1.13</t>
  </si>
  <si>
    <t>2.1.14</t>
  </si>
  <si>
    <t>2.1.15</t>
  </si>
  <si>
    <t>2.1.16</t>
  </si>
  <si>
    <t>2.1.17</t>
  </si>
  <si>
    <t>2.1.18</t>
  </si>
  <si>
    <t>2.1.19</t>
  </si>
  <si>
    <t>2.1.20</t>
  </si>
  <si>
    <t>2.1.21</t>
  </si>
  <si>
    <t>2.1.22</t>
  </si>
  <si>
    <t>2.1.23</t>
  </si>
  <si>
    <t>2.1.24</t>
  </si>
  <si>
    <t>2.1.25</t>
  </si>
  <si>
    <t>2.1.26</t>
  </si>
  <si>
    <t>2.1.27</t>
  </si>
  <si>
    <t>2.1.28</t>
  </si>
  <si>
    <t>2.1.29</t>
  </si>
  <si>
    <t>2.1.30</t>
  </si>
  <si>
    <t>2.1.31</t>
  </si>
  <si>
    <t>2.2.1</t>
  </si>
  <si>
    <t>2.2.2</t>
  </si>
  <si>
    <t>2.2.3</t>
  </si>
  <si>
    <t>2.2.4</t>
  </si>
  <si>
    <t>2.2.5</t>
  </si>
  <si>
    <t>2.2.6</t>
  </si>
  <si>
    <t>2.2.7</t>
  </si>
  <si>
    <t>2.2.8</t>
  </si>
  <si>
    <t>2.2.9</t>
  </si>
  <si>
    <t>2.2.10</t>
  </si>
  <si>
    <t>2.2.11</t>
  </si>
  <si>
    <t>2.2.12</t>
  </si>
  <si>
    <t>2.2.13</t>
  </si>
  <si>
    <t>2.2.14</t>
  </si>
  <si>
    <t>2.2.15</t>
  </si>
  <si>
    <t>2.2.16</t>
  </si>
  <si>
    <t>2.2.17</t>
  </si>
  <si>
    <t>2.2.18</t>
  </si>
  <si>
    <t>2.2.19</t>
  </si>
  <si>
    <t>2.2.20</t>
  </si>
  <si>
    <t>2.3</t>
  </si>
  <si>
    <t>2.3.1</t>
  </si>
  <si>
    <t>2.3.2</t>
  </si>
  <si>
    <t>2.3.3</t>
  </si>
  <si>
    <t>2.3.4</t>
  </si>
  <si>
    <t>2.3.5</t>
  </si>
  <si>
    <t>2.3.6</t>
  </si>
  <si>
    <t>2.3.7</t>
  </si>
  <si>
    <t>2.3.8</t>
  </si>
  <si>
    <t>2.3.9</t>
  </si>
  <si>
    <t>2.3.10</t>
  </si>
  <si>
    <t>2.3.11</t>
  </si>
  <si>
    <t>2.3.12</t>
  </si>
  <si>
    <t>2.3.13</t>
  </si>
  <si>
    <t>2.3.14</t>
  </si>
  <si>
    <t>2.3.15</t>
  </si>
  <si>
    <t>2.3.16</t>
  </si>
  <si>
    <t>2.3.17</t>
  </si>
  <si>
    <t>2.3.18</t>
  </si>
  <si>
    <t>2.3.19</t>
  </si>
  <si>
    <t>2.3.20</t>
  </si>
  <si>
    <t>2.3.21</t>
  </si>
  <si>
    <t>2.3.22</t>
  </si>
  <si>
    <t>2.4</t>
  </si>
  <si>
    <t>2.4.1</t>
  </si>
  <si>
    <t>2.4.2</t>
  </si>
  <si>
    <t>2.5</t>
  </si>
  <si>
    <t>2.5.1</t>
  </si>
  <si>
    <t>2.5.2</t>
  </si>
  <si>
    <t>2.5.3</t>
  </si>
  <si>
    <t>2.5.4</t>
  </si>
  <si>
    <t>2.5.5</t>
  </si>
  <si>
    <t>2.5.6</t>
  </si>
  <si>
    <t>2.5.7</t>
  </si>
  <si>
    <t>2.5.8</t>
  </si>
  <si>
    <t>2.5.9</t>
  </si>
  <si>
    <t>2.5.10</t>
  </si>
  <si>
    <t>2.5.11</t>
  </si>
  <si>
    <t>2.5.12</t>
  </si>
  <si>
    <t>2.5.13</t>
  </si>
  <si>
    <t>2.5.14</t>
  </si>
  <si>
    <t>2.5.15</t>
  </si>
  <si>
    <t>2.5.16</t>
  </si>
  <si>
    <t>2.6</t>
  </si>
  <si>
    <t>2.6.1</t>
  </si>
  <si>
    <t>2.6.2</t>
  </si>
  <si>
    <t>ROÇAGEM DE VEGETAÇÃO</t>
  </si>
  <si>
    <t>4.1</t>
  </si>
  <si>
    <t xml:space="preserve">VALOR TOTAL (R$) = </t>
  </si>
  <si>
    <t>DESASSOREAMENTO E ROÇAGEM DOS DRENOS</t>
  </si>
  <si>
    <t>3.2</t>
  </si>
  <si>
    <t>Sifão C1 - C4</t>
  </si>
  <si>
    <t>ROÇAGEM DO SIFÃO C1 - C4</t>
  </si>
  <si>
    <t>ROÇAGEM DO SIFÃO C1-C4</t>
  </si>
  <si>
    <t>QTDE</t>
  </si>
  <si>
    <t>Jaíba, ____ de _____________ de _________</t>
  </si>
  <si>
    <t>_______________________________________________</t>
  </si>
  <si>
    <t>Nome da Licitante CNPJ e ENDEREÇO</t>
  </si>
  <si>
    <t>ASSINATURA DO REPRESENTANTE LEGAL</t>
  </si>
  <si>
    <t>L.1</t>
  </si>
  <si>
    <t>L.1.1</t>
  </si>
  <si>
    <t>L.1.2</t>
  </si>
  <si>
    <t>L.3.1</t>
  </si>
  <si>
    <t>L.3.1.1</t>
  </si>
  <si>
    <t>L.3.1.2</t>
  </si>
  <si>
    <t>L.3.2</t>
  </si>
  <si>
    <t>L.3.3</t>
  </si>
  <si>
    <t>L.3.4</t>
  </si>
  <si>
    <t>L.3.5</t>
  </si>
  <si>
    <t>L.4</t>
  </si>
  <si>
    <t>L.5</t>
  </si>
  <si>
    <t>L.6</t>
  </si>
  <si>
    <t>L.8.1</t>
  </si>
  <si>
    <t>L.8.2</t>
  </si>
  <si>
    <t>L.8.3.1</t>
  </si>
  <si>
    <t>L.8.3.2</t>
  </si>
  <si>
    <t>L.8.3.3</t>
  </si>
  <si>
    <t>L.8.3.4</t>
  </si>
  <si>
    <t>L.8.3.6</t>
  </si>
  <si>
    <t>L.8.4</t>
  </si>
  <si>
    <t>L.8.5</t>
  </si>
  <si>
    <t>L.8.6</t>
  </si>
  <si>
    <t>L.8.7</t>
  </si>
  <si>
    <t>L.8.8</t>
  </si>
  <si>
    <t>L.8.9</t>
  </si>
  <si>
    <t>L.8.10</t>
  </si>
  <si>
    <t>L.8.11</t>
  </si>
  <si>
    <t>L.8.11.1</t>
  </si>
  <si>
    <t>L.8.12</t>
  </si>
  <si>
    <t>L.8.14</t>
  </si>
  <si>
    <t>L.9.1</t>
  </si>
  <si>
    <t>L.9.2</t>
  </si>
  <si>
    <t>L.9.4</t>
  </si>
  <si>
    <t>L.9.5</t>
  </si>
  <si>
    <t>L.10.1</t>
  </si>
  <si>
    <t>L.10.2</t>
  </si>
  <si>
    <t>L.10.3</t>
  </si>
  <si>
    <t>2.5.17</t>
  </si>
  <si>
    <t>2.5.18</t>
  </si>
  <si>
    <t>2.5.19</t>
  </si>
  <si>
    <t>2.5.20</t>
  </si>
  <si>
    <t>2.5.21</t>
  </si>
  <si>
    <t>2.5.22</t>
  </si>
  <si>
    <t>2.5.23</t>
  </si>
  <si>
    <t>2.5.24</t>
  </si>
  <si>
    <t>2.5.25</t>
  </si>
  <si>
    <t>2.5.26</t>
  </si>
  <si>
    <t>2.5.27</t>
  </si>
  <si>
    <t>2.5.28</t>
  </si>
  <si>
    <t>2.5.29</t>
  </si>
  <si>
    <t>2.5.30</t>
  </si>
  <si>
    <t>2.5.31</t>
  </si>
  <si>
    <t>2.5.32</t>
  </si>
  <si>
    <t>2.5.33</t>
  </si>
  <si>
    <t>2.5.34</t>
  </si>
  <si>
    <t>2.5.35</t>
  </si>
  <si>
    <t>2.5.36</t>
  </si>
  <si>
    <t>2.5.37</t>
  </si>
  <si>
    <t>2.5.38</t>
  </si>
  <si>
    <t>2.5.39</t>
  </si>
  <si>
    <t>2.5.40</t>
  </si>
  <si>
    <t>2.5.41</t>
  </si>
  <si>
    <t>2.5.42</t>
  </si>
  <si>
    <t>2.5.43</t>
  </si>
  <si>
    <t>TOTAIS</t>
  </si>
  <si>
    <t>MANUTENÇÃO DE CERCAS DE PROTEÇÃO NAS COMPORTAS</t>
  </si>
  <si>
    <t>Gleba A</t>
  </si>
  <si>
    <t>cj</t>
  </si>
  <si>
    <t>Gleba B</t>
  </si>
  <si>
    <t>Gleba C2</t>
  </si>
  <si>
    <t>Gleba F</t>
  </si>
  <si>
    <r>
      <t>Limpeza manual, r</t>
    </r>
    <r>
      <rPr>
        <sz val="11"/>
        <color rgb="FF000000"/>
        <rFont val="Times New Roman"/>
        <family val="1"/>
      </rPr>
      <t>ecuperação dos cercamentos e p</t>
    </r>
    <r>
      <rPr>
        <sz val="11"/>
        <rFont val="Times New Roman"/>
        <family val="1"/>
      </rPr>
      <t>inturas, conforme especificação</t>
    </r>
  </si>
  <si>
    <t>5.1</t>
  </si>
  <si>
    <t>5.1.1</t>
  </si>
  <si>
    <t>5.2</t>
  </si>
  <si>
    <t>5.2.1</t>
  </si>
  <si>
    <t>5.3</t>
  </si>
  <si>
    <t>5.3.1</t>
  </si>
  <si>
    <t>5.4</t>
  </si>
  <si>
    <t>5.4.1</t>
  </si>
  <si>
    <t>Gleba D</t>
  </si>
  <si>
    <t>5.5</t>
  </si>
  <si>
    <t>5.5.1</t>
  </si>
  <si>
    <t>PLANILHA DE ORÇAMENTAÇÃO</t>
  </si>
  <si>
    <t>SUBSTITUIÇÃO E EXECUÇÃO DE JUNTAS E PLACAS DE CONCRETO</t>
  </si>
  <si>
    <t>VB</t>
  </si>
  <si>
    <t>SUBSTITUIÇÃO OU EXECUÇÃO DE JUNTAS</t>
  </si>
  <si>
    <t>M</t>
  </si>
  <si>
    <t>SUBSTITUIÇÃO OU EXECUÇÃO DE PLACAS DE CONCRETO</t>
  </si>
  <si>
    <t>M3</t>
  </si>
  <si>
    <t>6.1</t>
  </si>
  <si>
    <t>6.2</t>
  </si>
  <si>
    <t>SUBSTITUIÇÃO OU EXECUÇÃO DE JUNTAS COM APLICAÇÃO DE SELANTE ELÁSTICO MONOCOMPONENTE, POLIURETANO,  PU-30, EM JUNTAS DE CANAIS DE IRRIGAÇÃO OU EXECUÇÃO DE NOVAS JUNTAS EM RACHADURAS DAS PLACAS DE CONCRETO DOS CANAIS</t>
  </si>
  <si>
    <t>SUBSTITUIÇÃO OU EXECUÇÃO DE PLACAS DE CONCRETO COM REMOÇÃO DE PLACA DE CONCRETO EXISTENTE, RECOMPOSIÇÃO DO MACIÇO DE TERRA E EXECUÇÃO DE PLACA DE CONCRETO ESPESSURA 5CM</t>
  </si>
  <si>
    <t>ANO:</t>
  </si>
  <si>
    <t>GLEBA F</t>
  </si>
  <si>
    <t>6.1.1</t>
  </si>
  <si>
    <t>6.1.2</t>
  </si>
  <si>
    <t>6.2.1</t>
  </si>
  <si>
    <t>6.2.2</t>
  </si>
  <si>
    <t>CP/C3</t>
  </si>
  <si>
    <t>CS-1/C3</t>
  </si>
  <si>
    <t>CT4-S6/A4</t>
  </si>
  <si>
    <t>6.1.3</t>
  </si>
  <si>
    <t>6.2.3</t>
  </si>
  <si>
    <t>6.1.4</t>
  </si>
  <si>
    <t>6.1.5</t>
  </si>
  <si>
    <t>6.1.6</t>
  </si>
  <si>
    <t>6.2.4</t>
  </si>
  <si>
    <t>6.2.5</t>
  </si>
  <si>
    <t>6.2.6</t>
  </si>
  <si>
    <t>GLEBA SP</t>
  </si>
  <si>
    <t>CS-17/B</t>
  </si>
  <si>
    <t>CS-5/C2</t>
  </si>
  <si>
    <t>CS-1/F</t>
  </si>
  <si>
    <t>6.1.7</t>
  </si>
  <si>
    <t>6.2.7</t>
  </si>
  <si>
    <t>POA</t>
  </si>
  <si>
    <t>CP-1 (1ª roçada)</t>
  </si>
  <si>
    <t>CP-2 (1ª roçada)</t>
  </si>
  <si>
    <t>CP-1 (2ª roçada)</t>
  </si>
  <si>
    <t>CP-2 (2ª roçada)</t>
  </si>
  <si>
    <t>CS-3/C2</t>
  </si>
  <si>
    <t>CS-12/B</t>
  </si>
  <si>
    <t>CT4-S4/A4</t>
  </si>
  <si>
    <t>1º + 2º SEM</t>
  </si>
  <si>
    <t>RESUMO TOTAL (1º SEMESTRE + 2º SEMESTRE) ..............................</t>
  </si>
  <si>
    <t>TOTAL 1º SEMESTRE ......................................</t>
  </si>
  <si>
    <t>TOTAL 2º SEMESTRE 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</si>
</sst>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6" formatCode="#,##0.00_ ;\-#,##0.00\ "/>
  </numFmts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0"/>
      <name val="Courier New"/>
      <family val="3"/>
    </font>
    <font>
      <b/>
      <sz val="15"/>
      <color indexed="48"/>
      <name val="Calibri"/>
      <family val="2"/>
    </font>
    <font>
      <b/>
      <sz val="12"/>
      <name val="Times New Roman"/>
      <family val="1"/>
    </font>
    <font>
      <b/>
      <sz val="16"/>
      <name val="Times New Roman"/>
      <family val="1"/>
    </font>
    <font>
      <b/>
      <sz val="9"/>
      <color indexed="81"/>
      <name val="Segoe UI"/>
      <family val="2"/>
    </font>
    <font>
      <b/>
      <sz val="12"/>
      <color rgb="FF0000FF"/>
      <name val="Times New Roman"/>
      <family val="1"/>
    </font>
    <font>
      <b/>
      <sz val="11"/>
      <color rgb="FF0000FF"/>
      <name val="Times New Roman"/>
      <family val="1"/>
    </font>
    <font>
      <sz val="11"/>
      <color rgb="FF0000FF"/>
      <name val="Times New Roman"/>
      <family val="1"/>
    </font>
    <font>
      <sz val="10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0"/>
      <color rgb="FF0000FF"/>
      <name val="Times New Roman"/>
      <family val="1"/>
    </font>
    <font>
      <b/>
      <sz val="14"/>
      <color rgb="FF0000FF"/>
      <name val="Times New Roman"/>
      <family val="1"/>
    </font>
    <font>
      <sz val="11"/>
      <color rgb="FFFF0000"/>
      <name val="Times New Roman"/>
      <family val="1"/>
    </font>
    <font>
      <b/>
      <sz val="12"/>
      <color rgb="FFFF0000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 style="thin">
        <color indexed="64"/>
      </right>
      <top/>
      <bottom/>
      <diagonal/>
    </border>
  </borders>
  <cellStyleXfs count="54">
    <xf numFmtId="0" fontId="0" fillId="0" borderId="0"/>
    <xf numFmtId="0" fontId="2" fillId="0" borderId="0"/>
    <xf numFmtId="43" fontId="2" fillId="0" borderId="0" applyFont="0" applyFill="0" applyBorder="0" applyAlignment="0" applyProtection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" fillId="0" borderId="11" applyNumberFormat="0" applyFill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28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4" fontId="4" fillId="0" borderId="1" xfId="0" applyNumberFormat="1" applyFont="1" applyFill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4" fontId="3" fillId="0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right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 wrapText="1"/>
    </xf>
    <xf numFmtId="4" fontId="4" fillId="4" borderId="1" xfId="0" applyNumberFormat="1" applyFont="1" applyFill="1" applyBorder="1" applyAlignment="1">
      <alignment vertical="center"/>
    </xf>
    <xf numFmtId="4" fontId="4" fillId="4" borderId="1" xfId="0" applyNumberFormat="1" applyFont="1" applyFill="1" applyBorder="1" applyAlignment="1">
      <alignment horizontal="right" vertical="center"/>
    </xf>
    <xf numFmtId="4" fontId="4" fillId="3" borderId="1" xfId="0" applyNumberFormat="1" applyFont="1" applyFill="1" applyBorder="1" applyAlignment="1">
      <alignment horizontal="right" vertical="center"/>
    </xf>
    <xf numFmtId="4" fontId="4" fillId="6" borderId="1" xfId="0" applyNumberFormat="1" applyFont="1" applyFill="1" applyBorder="1" applyAlignment="1">
      <alignment horizontal="right" vertical="center"/>
    </xf>
    <xf numFmtId="4" fontId="4" fillId="6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textRotation="90"/>
    </xf>
    <xf numFmtId="0" fontId="9" fillId="2" borderId="0" xfId="0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vertical="center" wrapText="1"/>
    </xf>
    <xf numFmtId="4" fontId="4" fillId="8" borderId="1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 textRotation="90"/>
    </xf>
    <xf numFmtId="4" fontId="4" fillId="8" borderId="10" xfId="0" applyNumberFormat="1" applyFont="1" applyFill="1" applyBorder="1" applyAlignment="1">
      <alignment vertical="center"/>
    </xf>
    <xf numFmtId="4" fontId="3" fillId="0" borderId="10" xfId="0" applyNumberFormat="1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4" fontId="4" fillId="3" borderId="10" xfId="0" applyNumberFormat="1" applyFont="1" applyFill="1" applyBorder="1" applyAlignment="1">
      <alignment vertical="center"/>
    </xf>
    <xf numFmtId="0" fontId="4" fillId="4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right" vertical="center"/>
    </xf>
    <xf numFmtId="0" fontId="4" fillId="6" borderId="10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4" fontId="4" fillId="0" borderId="10" xfId="0" applyNumberFormat="1" applyFont="1" applyBorder="1" applyAlignment="1">
      <alignment vertical="center"/>
    </xf>
    <xf numFmtId="4" fontId="3" fillId="6" borderId="10" xfId="0" applyNumberFormat="1" applyFont="1" applyFill="1" applyBorder="1" applyAlignment="1">
      <alignment vertical="center"/>
    </xf>
    <xf numFmtId="4" fontId="4" fillId="8" borderId="5" xfId="0" applyNumberFormat="1" applyFont="1" applyFill="1" applyBorder="1" applyAlignment="1">
      <alignment vertical="center"/>
    </xf>
    <xf numFmtId="4" fontId="4" fillId="8" borderId="7" xfId="0" applyNumberFormat="1" applyFont="1" applyFill="1" applyBorder="1" applyAlignment="1">
      <alignment vertical="center"/>
    </xf>
    <xf numFmtId="4" fontId="5" fillId="0" borderId="0" xfId="0" applyNumberFormat="1" applyFont="1" applyFill="1" applyBorder="1" applyAlignment="1">
      <alignment horizontal="right" vertical="center"/>
    </xf>
    <xf numFmtId="4" fontId="13" fillId="0" borderId="1" xfId="0" applyNumberFormat="1" applyFont="1" applyFill="1" applyBorder="1" applyAlignment="1">
      <alignment horizontal="right" vertical="center"/>
    </xf>
    <xf numFmtId="4" fontId="4" fillId="0" borderId="1" xfId="0" applyNumberFormat="1" applyFont="1" applyFill="1" applyBorder="1" applyAlignment="1">
      <alignment horizontal="right" vertical="center"/>
    </xf>
    <xf numFmtId="4" fontId="13" fillId="0" borderId="1" xfId="0" applyNumberFormat="1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/>
    </xf>
    <xf numFmtId="0" fontId="14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justify"/>
    </xf>
    <xf numFmtId="0" fontId="15" fillId="0" borderId="0" xfId="0" applyFont="1" applyAlignment="1">
      <alignment horizontal="left" vertical="center"/>
    </xf>
    <xf numFmtId="0" fontId="8" fillId="5" borderId="2" xfId="0" applyFont="1" applyFill="1" applyBorder="1" applyAlignment="1">
      <alignment horizontal="left" vertical="center"/>
    </xf>
    <xf numFmtId="0" fontId="4" fillId="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 wrapText="1"/>
    </xf>
    <xf numFmtId="4" fontId="4" fillId="9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4" fontId="4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vertical="center" wrapText="1"/>
    </xf>
    <xf numFmtId="0" fontId="16" fillId="0" borderId="1" xfId="1" applyFont="1" applyBorder="1" applyAlignment="1" applyProtection="1">
      <alignment horizontal="justify" vertical="center" wrapText="1"/>
      <protection locked="0"/>
    </xf>
    <xf numFmtId="0" fontId="14" fillId="0" borderId="0" xfId="0" applyFont="1" applyFill="1" applyAlignment="1">
      <alignment vertical="center"/>
    </xf>
    <xf numFmtId="0" fontId="14" fillId="0" borderId="0" xfId="0" applyFont="1" applyBorder="1" applyAlignment="1">
      <alignment vertical="center"/>
    </xf>
    <xf numFmtId="0" fontId="14" fillId="4" borderId="0" xfId="0" applyFont="1" applyFill="1" applyAlignment="1">
      <alignment vertical="center"/>
    </xf>
    <xf numFmtId="0" fontId="14" fillId="6" borderId="0" xfId="0" applyFont="1" applyFill="1" applyAlignment="1">
      <alignment vertical="center"/>
    </xf>
    <xf numFmtId="0" fontId="14" fillId="3" borderId="0" xfId="0" applyFont="1" applyFill="1" applyAlignment="1">
      <alignment vertical="center"/>
    </xf>
    <xf numFmtId="0" fontId="14" fillId="8" borderId="0" xfId="0" applyFont="1" applyFill="1" applyAlignment="1">
      <alignment vertical="center"/>
    </xf>
    <xf numFmtId="0" fontId="14" fillId="9" borderId="0" xfId="0" applyFont="1" applyFill="1" applyAlignment="1">
      <alignment vertical="center"/>
    </xf>
    <xf numFmtId="0" fontId="18" fillId="5" borderId="9" xfId="0" applyFont="1" applyFill="1" applyBorder="1" applyAlignment="1">
      <alignment horizontal="left" vertical="center"/>
    </xf>
    <xf numFmtId="0" fontId="17" fillId="5" borderId="10" xfId="0" applyFont="1" applyFill="1" applyBorder="1" applyAlignment="1">
      <alignment horizontal="center" vertical="center"/>
    </xf>
    <xf numFmtId="0" fontId="17" fillId="5" borderId="9" xfId="0" applyFont="1" applyFill="1" applyBorder="1" applyAlignment="1">
      <alignment horizontal="right" vertical="center"/>
    </xf>
    <xf numFmtId="0" fontId="11" fillId="5" borderId="2" xfId="0" applyFont="1" applyFill="1" applyBorder="1" applyAlignment="1">
      <alignment horizontal="right" vertical="center"/>
    </xf>
    <xf numFmtId="4" fontId="11" fillId="5" borderId="10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 wrapText="1"/>
    </xf>
    <xf numFmtId="0" fontId="14" fillId="11" borderId="0" xfId="0" applyFont="1" applyFill="1" applyAlignment="1">
      <alignment vertical="center"/>
    </xf>
    <xf numFmtId="0" fontId="4" fillId="11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left" vertical="center" wrapText="1"/>
    </xf>
    <xf numFmtId="4" fontId="4" fillId="11" borderId="1" xfId="0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4" fontId="13" fillId="0" borderId="1" xfId="0" applyNumberFormat="1" applyFont="1" applyBorder="1" applyAlignment="1">
      <alignment horizontal="right" vertical="center"/>
    </xf>
    <xf numFmtId="166" fontId="3" fillId="0" borderId="1" xfId="2" applyNumberFormat="1" applyFont="1" applyFill="1" applyBorder="1" applyAlignment="1">
      <alignment vertical="center"/>
    </xf>
    <xf numFmtId="166" fontId="4" fillId="0" borderId="1" xfId="2" applyNumberFormat="1" applyFont="1" applyFill="1" applyBorder="1" applyAlignment="1">
      <alignment vertical="center"/>
    </xf>
    <xf numFmtId="4" fontId="13" fillId="0" borderId="10" xfId="0" applyNumberFormat="1" applyFont="1" applyBorder="1" applyAlignment="1">
      <alignment vertical="center"/>
    </xf>
    <xf numFmtId="0" fontId="4" fillId="10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left" vertical="center" wrapText="1"/>
    </xf>
    <xf numFmtId="4" fontId="4" fillId="10" borderId="1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4" fontId="3" fillId="0" borderId="1" xfId="2" applyNumberFormat="1" applyFont="1" applyFill="1" applyBorder="1" applyAlignment="1">
      <alignment horizontal="right" vertical="center"/>
    </xf>
    <xf numFmtId="166" fontId="13" fillId="0" borderId="1" xfId="2" applyNumberFormat="1" applyFont="1" applyBorder="1" applyAlignment="1">
      <alignment vertical="center"/>
    </xf>
    <xf numFmtId="0" fontId="19" fillId="0" borderId="0" xfId="0" applyFont="1" applyAlignment="1">
      <alignment vertical="center"/>
    </xf>
    <xf numFmtId="0" fontId="20" fillId="0" borderId="0" xfId="0" applyFont="1" applyAlignment="1">
      <alignment horizontal="left" vertical="center" wrapText="1"/>
    </xf>
    <xf numFmtId="0" fontId="13" fillId="0" borderId="1" xfId="4" applyFont="1" applyBorder="1" applyAlignment="1">
      <alignment horizontal="right" vertical="center"/>
    </xf>
    <xf numFmtId="166" fontId="12" fillId="0" borderId="1" xfId="2" applyNumberFormat="1" applyFont="1" applyBorder="1" applyAlignment="1">
      <alignment vertical="center"/>
    </xf>
    <xf numFmtId="0" fontId="12" fillId="0" borderId="1" xfId="4" applyFont="1" applyBorder="1" applyAlignment="1">
      <alignment vertical="center"/>
    </xf>
    <xf numFmtId="4" fontId="14" fillId="0" borderId="0" xfId="0" applyNumberFormat="1" applyFont="1" applyAlignment="1">
      <alignment vertical="center"/>
    </xf>
    <xf numFmtId="0" fontId="13" fillId="0" borderId="0" xfId="0" applyFont="1" applyAlignment="1">
      <alignment vertical="center"/>
    </xf>
    <xf numFmtId="4" fontId="13" fillId="0" borderId="0" xfId="0" applyNumberFormat="1" applyFont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4" fontId="19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4" fontId="4" fillId="9" borderId="1" xfId="0" applyNumberFormat="1" applyFont="1" applyFill="1" applyBorder="1" applyAlignment="1">
      <alignment vertical="center"/>
    </xf>
    <xf numFmtId="4" fontId="4" fillId="10" borderId="1" xfId="0" applyNumberFormat="1" applyFont="1" applyFill="1" applyBorder="1" applyAlignment="1">
      <alignment vertical="center"/>
    </xf>
    <xf numFmtId="4" fontId="4" fillId="11" borderId="1" xfId="0" applyNumberFormat="1" applyFont="1" applyFill="1" applyBorder="1" applyAlignment="1">
      <alignment vertical="center"/>
    </xf>
    <xf numFmtId="4" fontId="11" fillId="5" borderId="1" xfId="0" applyNumberFormat="1" applyFont="1" applyFill="1" applyBorder="1" applyAlignment="1">
      <alignment vertical="center"/>
    </xf>
    <xf numFmtId="0" fontId="5" fillId="7" borderId="8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right" vertical="center"/>
    </xf>
    <xf numFmtId="0" fontId="11" fillId="5" borderId="9" xfId="0" applyFont="1" applyFill="1" applyBorder="1" applyAlignment="1">
      <alignment horizontal="left" vertical="center"/>
    </xf>
    <xf numFmtId="0" fontId="11" fillId="5" borderId="10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 wrapText="1"/>
    </xf>
    <xf numFmtId="0" fontId="5" fillId="7" borderId="6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/>
    </xf>
    <xf numFmtId="0" fontId="5" fillId="7" borderId="10" xfId="0" applyFont="1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</cellXfs>
  <cellStyles count="54">
    <cellStyle name="Indefinido" xfId="3" xr:uid="{00000000-0005-0000-0000-000000000000}"/>
    <cellStyle name="Moeda 2" xfId="52" xr:uid="{00000000-0005-0000-0000-000002000000}"/>
    <cellStyle name="Normal" xfId="0" builtinId="0"/>
    <cellStyle name="Normal 10" xfId="4" xr:uid="{00000000-0005-0000-0000-000004000000}"/>
    <cellStyle name="Normal 11" xfId="5" xr:uid="{00000000-0005-0000-0000-000005000000}"/>
    <cellStyle name="Normal 12" xfId="6" xr:uid="{00000000-0005-0000-0000-000006000000}"/>
    <cellStyle name="Normal 13" xfId="7" xr:uid="{00000000-0005-0000-0000-000007000000}"/>
    <cellStyle name="Normal 14" xfId="8" xr:uid="{00000000-0005-0000-0000-000008000000}"/>
    <cellStyle name="Normal 15" xfId="9" xr:uid="{00000000-0005-0000-0000-000009000000}"/>
    <cellStyle name="Normal 2" xfId="10" xr:uid="{00000000-0005-0000-0000-00000A000000}"/>
    <cellStyle name="Normal 2 2" xfId="11" xr:uid="{00000000-0005-0000-0000-00000B000000}"/>
    <cellStyle name="Normal 2 3" xfId="12" xr:uid="{00000000-0005-0000-0000-00000C000000}"/>
    <cellStyle name="Normal 2 4" xfId="13" xr:uid="{00000000-0005-0000-0000-00000D000000}"/>
    <cellStyle name="Normal 2 5" xfId="14" xr:uid="{00000000-0005-0000-0000-00000E000000}"/>
    <cellStyle name="Normal 2 6" xfId="15" xr:uid="{00000000-0005-0000-0000-00000F000000}"/>
    <cellStyle name="Normal 2 7" xfId="16" xr:uid="{00000000-0005-0000-0000-000010000000}"/>
    <cellStyle name="Normal 2 8" xfId="17" xr:uid="{00000000-0005-0000-0000-000011000000}"/>
    <cellStyle name="Normal 3" xfId="18" xr:uid="{00000000-0005-0000-0000-000012000000}"/>
    <cellStyle name="Normal 3 2" xfId="19" xr:uid="{00000000-0005-0000-0000-000013000000}"/>
    <cellStyle name="Normal 4" xfId="20" xr:uid="{00000000-0005-0000-0000-000014000000}"/>
    <cellStyle name="Normal 5" xfId="21" xr:uid="{00000000-0005-0000-0000-000015000000}"/>
    <cellStyle name="Normal 6" xfId="22" xr:uid="{00000000-0005-0000-0000-000016000000}"/>
    <cellStyle name="Normal 8" xfId="23" xr:uid="{00000000-0005-0000-0000-000017000000}"/>
    <cellStyle name="Normal 9" xfId="1" xr:uid="{00000000-0005-0000-0000-000018000000}"/>
    <cellStyle name="Porcentagem 2 2" xfId="24" xr:uid="{00000000-0005-0000-0000-000019000000}"/>
    <cellStyle name="Porcentagem 2 3" xfId="25" xr:uid="{00000000-0005-0000-0000-00001A000000}"/>
    <cellStyle name="Porcentagem 2 4" xfId="26" xr:uid="{00000000-0005-0000-0000-00001B000000}"/>
    <cellStyle name="Porcentagem 2 5" xfId="27" xr:uid="{00000000-0005-0000-0000-00001C000000}"/>
    <cellStyle name="Porcentagem 2 6" xfId="28" xr:uid="{00000000-0005-0000-0000-00001D000000}"/>
    <cellStyle name="Porcentagem 2 7" xfId="29" xr:uid="{00000000-0005-0000-0000-00001E000000}"/>
    <cellStyle name="Porcentagem 2 8" xfId="30" xr:uid="{00000000-0005-0000-0000-00001F000000}"/>
    <cellStyle name="Porcentagem 3" xfId="31" xr:uid="{00000000-0005-0000-0000-000020000000}"/>
    <cellStyle name="Separador de milhares 2 2" xfId="32" xr:uid="{00000000-0005-0000-0000-000021000000}"/>
    <cellStyle name="Separador de milhares 2 2 2" xfId="2" xr:uid="{00000000-0005-0000-0000-000022000000}"/>
    <cellStyle name="Separador de milhares 2 2 3" xfId="33" xr:uid="{00000000-0005-0000-0000-000023000000}"/>
    <cellStyle name="Separador de milhares 2 2 4" xfId="34" xr:uid="{00000000-0005-0000-0000-000024000000}"/>
    <cellStyle name="Separador de milhares 2 2 5" xfId="35" xr:uid="{00000000-0005-0000-0000-000025000000}"/>
    <cellStyle name="Separador de milhares 2 2 6" xfId="36" xr:uid="{00000000-0005-0000-0000-000026000000}"/>
    <cellStyle name="Separador de milhares 2 2 7" xfId="37" xr:uid="{00000000-0005-0000-0000-000027000000}"/>
    <cellStyle name="Separador de milhares 2 2 8" xfId="38" xr:uid="{00000000-0005-0000-0000-000028000000}"/>
    <cellStyle name="Separador de milhares 2 3" xfId="39" xr:uid="{00000000-0005-0000-0000-000029000000}"/>
    <cellStyle name="Separador de milhares 2 4" xfId="40" xr:uid="{00000000-0005-0000-0000-00002A000000}"/>
    <cellStyle name="Separador de milhares 2 5" xfId="41" xr:uid="{00000000-0005-0000-0000-00002B000000}"/>
    <cellStyle name="Separador de milhares 2 6" xfId="42" xr:uid="{00000000-0005-0000-0000-00002C000000}"/>
    <cellStyle name="Separador de milhares 2 7" xfId="43" xr:uid="{00000000-0005-0000-0000-00002D000000}"/>
    <cellStyle name="Separador de milhares 2 8" xfId="44" xr:uid="{00000000-0005-0000-0000-00002E000000}"/>
    <cellStyle name="Separador de milhares 3" xfId="45" xr:uid="{00000000-0005-0000-0000-00002F000000}"/>
    <cellStyle name="Separador de milhares 3 2" xfId="46" xr:uid="{00000000-0005-0000-0000-000030000000}"/>
    <cellStyle name="Separador de milhares 4" xfId="47" xr:uid="{00000000-0005-0000-0000-000031000000}"/>
    <cellStyle name="Separador de milhares 4 2" xfId="48" xr:uid="{00000000-0005-0000-0000-000032000000}"/>
    <cellStyle name="Separador de milhares 5" xfId="49" xr:uid="{00000000-0005-0000-0000-000033000000}"/>
    <cellStyle name="Título 1 1" xfId="50" xr:uid="{00000000-0005-0000-0000-000034000000}"/>
    <cellStyle name="Vírgula 2" xfId="51" xr:uid="{00000000-0005-0000-0000-000035000000}"/>
    <cellStyle name="Vírgula 4" xfId="53" xr:uid="{00000000-0005-0000-0000-000036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8EF64-D5CE-4441-9D79-70E75DAC6313}">
  <dimension ref="A1:Q779"/>
  <sheetViews>
    <sheetView showGridLines="0" tabSelected="1" zoomScaleNormal="100" workbookViewId="0">
      <pane ySplit="6" topLeftCell="A7" activePane="bottomLeft" state="frozen"/>
      <selection pane="bottomLeft" activeCell="J7" sqref="J7"/>
    </sheetView>
  </sheetViews>
  <sheetFormatPr defaultColWidth="11.5703125" defaultRowHeight="15" x14ac:dyDescent="0.2"/>
  <cols>
    <col min="1" max="1" width="1.7109375" style="56" customWidth="1"/>
    <col min="2" max="2" width="7.28515625" style="56" customWidth="1"/>
    <col min="3" max="3" width="41.42578125" style="56" customWidth="1"/>
    <col min="4" max="4" width="5.7109375" style="56" customWidth="1"/>
    <col min="5" max="6" width="12.7109375" style="56" customWidth="1"/>
    <col min="7" max="7" width="11.7109375" style="56" customWidth="1"/>
    <col min="8" max="8" width="12.7109375" style="56" customWidth="1"/>
    <col min="9" max="9" width="0.85546875" style="56" customWidth="1"/>
    <col min="10" max="10" width="12.7109375" style="56" customWidth="1"/>
    <col min="11" max="11" width="11.7109375" style="56" customWidth="1"/>
    <col min="12" max="12" width="12.7109375" style="56" hidden="1" customWidth="1"/>
    <col min="13" max="13" width="0.85546875" style="56" hidden="1" customWidth="1"/>
    <col min="14" max="14" width="12.7109375" style="56" hidden="1" customWidth="1"/>
    <col min="15" max="15" width="14.7109375" style="103" hidden="1" customWidth="1"/>
    <col min="16" max="16" width="14.7109375" style="97" hidden="1" customWidth="1"/>
    <col min="17" max="17" width="14.42578125" style="56" customWidth="1"/>
    <col min="18" max="16384" width="11.5703125" style="56"/>
  </cols>
  <sheetData>
    <row r="1" spans="1:17" ht="14.1" customHeight="1" x14ac:dyDescent="0.2">
      <c r="B1" s="1"/>
      <c r="C1" s="2"/>
      <c r="D1" s="2"/>
      <c r="E1" s="2"/>
      <c r="F1" s="3"/>
      <c r="G1" s="2"/>
      <c r="H1" s="2"/>
    </row>
    <row r="2" spans="1:17" ht="30" customHeight="1" x14ac:dyDescent="0.2">
      <c r="B2" s="32" t="s">
        <v>406</v>
      </c>
      <c r="C2" s="4"/>
      <c r="D2" s="4"/>
      <c r="E2" s="4"/>
      <c r="F2" s="5"/>
      <c r="G2" s="5"/>
      <c r="H2" s="5"/>
    </row>
    <row r="3" spans="1:17" ht="20.100000000000001" customHeight="1" x14ac:dyDescent="0.2">
      <c r="B3" s="93" t="s">
        <v>417</v>
      </c>
      <c r="C3" s="94">
        <v>2026</v>
      </c>
      <c r="D3" s="1"/>
      <c r="E3" s="1"/>
      <c r="F3" s="1"/>
      <c r="G3" s="1"/>
      <c r="H3" s="1"/>
    </row>
    <row r="4" spans="1:17" ht="20.100000000000001" customHeight="1" x14ac:dyDescent="0.2">
      <c r="B4" s="1"/>
      <c r="C4" s="1"/>
      <c r="D4" s="1"/>
      <c r="E4" s="1"/>
      <c r="F4" s="1"/>
      <c r="G4" s="1"/>
      <c r="H4" s="1"/>
      <c r="N4" s="108" t="s">
        <v>448</v>
      </c>
    </row>
    <row r="5" spans="1:17" ht="20.100000000000001" customHeight="1" x14ac:dyDescent="0.2">
      <c r="B5" s="123" t="s">
        <v>48</v>
      </c>
      <c r="C5" s="123" t="s">
        <v>49</v>
      </c>
      <c r="D5" s="125" t="s">
        <v>47</v>
      </c>
      <c r="E5" s="125" t="s">
        <v>317</v>
      </c>
      <c r="F5" s="119" t="s">
        <v>198</v>
      </c>
      <c r="G5" s="121" t="s">
        <v>53</v>
      </c>
      <c r="H5" s="122"/>
      <c r="N5" s="117" t="s">
        <v>387</v>
      </c>
    </row>
    <row r="6" spans="1:17" ht="20.100000000000001" customHeight="1" x14ac:dyDescent="0.2">
      <c r="B6" s="124"/>
      <c r="C6" s="124"/>
      <c r="D6" s="126"/>
      <c r="E6" s="127"/>
      <c r="F6" s="120"/>
      <c r="G6" s="113" t="s">
        <v>51</v>
      </c>
      <c r="H6" s="113" t="s">
        <v>52</v>
      </c>
      <c r="N6" s="118"/>
      <c r="O6" s="107" t="s">
        <v>440</v>
      </c>
    </row>
    <row r="7" spans="1:17" ht="30" customHeight="1" x14ac:dyDescent="0.2">
      <c r="A7" s="68"/>
      <c r="B7" s="60"/>
      <c r="C7" s="75" t="s">
        <v>449</v>
      </c>
      <c r="D7" s="76"/>
      <c r="E7" s="77"/>
      <c r="F7" s="78"/>
      <c r="G7" s="78"/>
      <c r="H7" s="112">
        <f>H8+H390</f>
        <v>480748.17089999991</v>
      </c>
      <c r="N7" s="112">
        <f>H8+H390</f>
        <v>480748.17089999991</v>
      </c>
      <c r="O7" s="104">
        <f>O9+O18+O25+O26+O27+O29+O37</f>
        <v>479888.83</v>
      </c>
      <c r="Q7" s="102"/>
    </row>
    <row r="8" spans="1:17" ht="30" customHeight="1" x14ac:dyDescent="0.2">
      <c r="A8" s="68"/>
      <c r="B8" s="60"/>
      <c r="C8" s="115" t="s">
        <v>450</v>
      </c>
      <c r="D8" s="76"/>
      <c r="E8" s="77"/>
      <c r="F8" s="78"/>
      <c r="G8" s="78" t="s">
        <v>311</v>
      </c>
      <c r="H8" s="79">
        <f>H9+H18+H25+H26+H27+H28</f>
        <v>261612.58379999996</v>
      </c>
      <c r="N8" s="112"/>
      <c r="O8" s="104"/>
      <c r="Q8" s="102"/>
    </row>
    <row r="9" spans="1:17" ht="30" customHeight="1" x14ac:dyDescent="0.2">
      <c r="A9" s="31"/>
      <c r="B9" s="21">
        <v>1</v>
      </c>
      <c r="C9" s="22" t="s">
        <v>309</v>
      </c>
      <c r="D9" s="21" t="s">
        <v>50</v>
      </c>
      <c r="E9" s="24">
        <f t="shared" ref="E9:F9" si="0">SUM(E10:E17)</f>
        <v>246398.45</v>
      </c>
      <c r="F9" s="24">
        <f t="shared" si="0"/>
        <v>279515.60000000003</v>
      </c>
      <c r="G9" s="41"/>
      <c r="H9" s="24">
        <f>SUM(H10:H17)</f>
        <v>202076.44499999998</v>
      </c>
      <c r="I9" s="98"/>
      <c r="M9" s="98"/>
      <c r="N9" s="23">
        <f t="shared" ref="N9:N41" si="1">H9+H391</f>
        <v>358811.86910000001</v>
      </c>
      <c r="O9" s="104">
        <v>358062.94</v>
      </c>
    </row>
    <row r="10" spans="1:17" ht="15.95" customHeight="1" x14ac:dyDescent="0.2">
      <c r="A10" s="31"/>
      <c r="B10" s="28" t="s">
        <v>58</v>
      </c>
      <c r="C10" s="29" t="s">
        <v>209</v>
      </c>
      <c r="D10" s="28" t="s">
        <v>50</v>
      </c>
      <c r="E10" s="15">
        <f>E47</f>
        <v>31721.8</v>
      </c>
      <c r="F10" s="15">
        <f>F47</f>
        <v>31721.8</v>
      </c>
      <c r="G10" s="42"/>
      <c r="H10" s="15">
        <f>H47</f>
        <v>20143.343000000001</v>
      </c>
      <c r="I10" s="98"/>
      <c r="M10" s="98"/>
      <c r="N10" s="11">
        <f t="shared" si="1"/>
        <v>36638.679000000004</v>
      </c>
      <c r="O10" s="104"/>
    </row>
    <row r="11" spans="1:17" ht="15.95" customHeight="1" x14ac:dyDescent="0.2">
      <c r="A11" s="31"/>
      <c r="B11" s="28" t="s">
        <v>59</v>
      </c>
      <c r="C11" s="29" t="s">
        <v>208</v>
      </c>
      <c r="D11" s="28" t="s">
        <v>50</v>
      </c>
      <c r="E11" s="15">
        <f>E53</f>
        <v>4800</v>
      </c>
      <c r="F11" s="15">
        <f>F53</f>
        <v>4800</v>
      </c>
      <c r="G11" s="42"/>
      <c r="H11" s="15">
        <f>H53</f>
        <v>2736</v>
      </c>
      <c r="I11" s="98"/>
      <c r="M11" s="98"/>
      <c r="N11" s="11">
        <f t="shared" si="1"/>
        <v>5232</v>
      </c>
      <c r="O11" s="104"/>
    </row>
    <row r="12" spans="1:17" ht="15.95" customHeight="1" x14ac:dyDescent="0.2">
      <c r="A12" s="31"/>
      <c r="B12" s="28" t="s">
        <v>64</v>
      </c>
      <c r="C12" s="29" t="s">
        <v>202</v>
      </c>
      <c r="D12" s="28" t="s">
        <v>50</v>
      </c>
      <c r="E12" s="15">
        <f>E57</f>
        <v>66498.47</v>
      </c>
      <c r="F12" s="15">
        <f>F57</f>
        <v>66498.47</v>
      </c>
      <c r="G12" s="42"/>
      <c r="H12" s="15">
        <f>H57</f>
        <v>47878.898400000005</v>
      </c>
      <c r="N12" s="11">
        <f t="shared" si="1"/>
        <v>81793.118100000007</v>
      </c>
      <c r="O12" s="104"/>
    </row>
    <row r="13" spans="1:17" ht="15.95" customHeight="1" x14ac:dyDescent="0.2">
      <c r="A13" s="31"/>
      <c r="B13" s="28" t="s">
        <v>65</v>
      </c>
      <c r="C13" s="29" t="s">
        <v>203</v>
      </c>
      <c r="D13" s="28" t="s">
        <v>50</v>
      </c>
      <c r="E13" s="15">
        <f>E90</f>
        <v>28987.86</v>
      </c>
      <c r="F13" s="15">
        <f>F90</f>
        <v>28987.86</v>
      </c>
      <c r="G13" s="42"/>
      <c r="H13" s="15">
        <f>H90</f>
        <v>20871.259199999997</v>
      </c>
      <c r="N13" s="11">
        <f t="shared" si="1"/>
        <v>35365.189199999993</v>
      </c>
      <c r="O13" s="104"/>
    </row>
    <row r="14" spans="1:17" ht="15.95" customHeight="1" x14ac:dyDescent="0.2">
      <c r="A14" s="31"/>
      <c r="B14" s="28" t="s">
        <v>66</v>
      </c>
      <c r="C14" s="29" t="s">
        <v>204</v>
      </c>
      <c r="D14" s="28" t="s">
        <v>50</v>
      </c>
      <c r="E14" s="15">
        <f>E112</f>
        <v>76263.299999999988</v>
      </c>
      <c r="F14" s="15">
        <f>F112</f>
        <v>76263.299999999988</v>
      </c>
      <c r="G14" s="42"/>
      <c r="H14" s="15">
        <f>H112</f>
        <v>62535.906000000003</v>
      </c>
      <c r="N14" s="11">
        <f t="shared" si="1"/>
        <v>115920.216</v>
      </c>
      <c r="O14" s="104"/>
    </row>
    <row r="15" spans="1:17" ht="15.95" customHeight="1" x14ac:dyDescent="0.2">
      <c r="A15" s="31"/>
      <c r="B15" s="28" t="s">
        <v>67</v>
      </c>
      <c r="C15" s="29" t="s">
        <v>205</v>
      </c>
      <c r="D15" s="28" t="s">
        <v>50</v>
      </c>
      <c r="E15" s="15">
        <f>E136</f>
        <v>5009.87</v>
      </c>
      <c r="F15" s="15">
        <f>F136</f>
        <v>5009.87</v>
      </c>
      <c r="G15" s="42"/>
      <c r="H15" s="15">
        <f>H136</f>
        <v>2605.1324</v>
      </c>
      <c r="N15" s="11">
        <f t="shared" si="1"/>
        <v>4709.2777999999998</v>
      </c>
      <c r="O15" s="104"/>
    </row>
    <row r="16" spans="1:17" ht="15.95" customHeight="1" x14ac:dyDescent="0.2">
      <c r="A16" s="31"/>
      <c r="B16" s="28" t="s">
        <v>115</v>
      </c>
      <c r="C16" s="29" t="s">
        <v>206</v>
      </c>
      <c r="D16" s="28" t="s">
        <v>50</v>
      </c>
      <c r="E16" s="15">
        <f>E140</f>
        <v>27505.45</v>
      </c>
      <c r="F16" s="15">
        <f>F140</f>
        <v>55010.9</v>
      </c>
      <c r="G16" s="42"/>
      <c r="H16" s="15">
        <f>H140</f>
        <v>41808.284</v>
      </c>
      <c r="N16" s="11">
        <f t="shared" si="1"/>
        <v>72064.27900000001</v>
      </c>
      <c r="O16" s="104"/>
    </row>
    <row r="17" spans="1:17" ht="15.95" customHeight="1" x14ac:dyDescent="0.2">
      <c r="A17" s="31"/>
      <c r="B17" s="28" t="s">
        <v>116</v>
      </c>
      <c r="C17" s="29" t="s">
        <v>207</v>
      </c>
      <c r="D17" s="28" t="s">
        <v>50</v>
      </c>
      <c r="E17" s="15">
        <f>E185</f>
        <v>5611.7</v>
      </c>
      <c r="F17" s="15">
        <f>F185</f>
        <v>11223.4</v>
      </c>
      <c r="G17" s="42"/>
      <c r="H17" s="15">
        <f>H185</f>
        <v>3497.6219999999998</v>
      </c>
      <c r="N17" s="11">
        <f t="shared" si="1"/>
        <v>7089.11</v>
      </c>
      <c r="O17" s="104"/>
    </row>
    <row r="18" spans="1:17" s="97" customFormat="1" ht="30" customHeight="1" x14ac:dyDescent="0.2">
      <c r="A18" s="31"/>
      <c r="B18" s="16">
        <v>2</v>
      </c>
      <c r="C18" s="17" t="s">
        <v>210</v>
      </c>
      <c r="D18" s="16" t="s">
        <v>50</v>
      </c>
      <c r="E18" s="26">
        <f t="shared" ref="E18:F18" si="2">SUM(E19:E24)</f>
        <v>209876.65000000002</v>
      </c>
      <c r="F18" s="26">
        <f t="shared" si="2"/>
        <v>209876.65000000002</v>
      </c>
      <c r="G18" s="43"/>
      <c r="H18" s="26">
        <f>SUM(H19:H24)</f>
        <v>8395.0659999999989</v>
      </c>
      <c r="I18" s="56"/>
      <c r="J18" s="56"/>
      <c r="K18" s="56"/>
      <c r="L18" s="56"/>
      <c r="M18" s="56"/>
      <c r="N18" s="27">
        <f t="shared" si="1"/>
        <v>16790.131999999998</v>
      </c>
      <c r="O18" s="104">
        <v>17969.59</v>
      </c>
      <c r="Q18" s="56"/>
    </row>
    <row r="19" spans="1:17" s="97" customFormat="1" ht="15.95" customHeight="1" x14ac:dyDescent="0.2">
      <c r="A19" s="31"/>
      <c r="B19" s="28" t="s">
        <v>60</v>
      </c>
      <c r="C19" s="29" t="s">
        <v>202</v>
      </c>
      <c r="D19" s="28" t="s">
        <v>50</v>
      </c>
      <c r="E19" s="15">
        <f>E191</f>
        <v>66498.47</v>
      </c>
      <c r="F19" s="15">
        <f>F191</f>
        <v>66498.47</v>
      </c>
      <c r="G19" s="42"/>
      <c r="H19" s="15">
        <f>H191</f>
        <v>2659.9387999999994</v>
      </c>
      <c r="I19" s="56"/>
      <c r="J19" s="56"/>
      <c r="K19" s="56"/>
      <c r="L19" s="56"/>
      <c r="M19" s="56"/>
      <c r="N19" s="11">
        <f t="shared" si="1"/>
        <v>5319.8775999999989</v>
      </c>
      <c r="O19" s="104"/>
      <c r="Q19" s="56"/>
    </row>
    <row r="20" spans="1:17" s="97" customFormat="1" ht="15.95" customHeight="1" x14ac:dyDescent="0.2">
      <c r="A20" s="31"/>
      <c r="B20" s="28" t="s">
        <v>61</v>
      </c>
      <c r="C20" s="29" t="s">
        <v>203</v>
      </c>
      <c r="D20" s="28" t="s">
        <v>50</v>
      </c>
      <c r="E20" s="15">
        <f>E224</f>
        <v>28987.86</v>
      </c>
      <c r="F20" s="15">
        <f>F224</f>
        <v>28987.86</v>
      </c>
      <c r="G20" s="42"/>
      <c r="H20" s="15">
        <f>H224</f>
        <v>1159.5144</v>
      </c>
      <c r="I20" s="56"/>
      <c r="J20" s="56"/>
      <c r="K20" s="56"/>
      <c r="L20" s="56"/>
      <c r="M20" s="56"/>
      <c r="N20" s="11">
        <f t="shared" si="1"/>
        <v>2319.0288</v>
      </c>
      <c r="O20" s="104"/>
      <c r="Q20" s="56"/>
    </row>
    <row r="21" spans="1:17" s="97" customFormat="1" ht="15.95" customHeight="1" x14ac:dyDescent="0.2">
      <c r="A21" s="31"/>
      <c r="B21" s="28" t="s">
        <v>263</v>
      </c>
      <c r="C21" s="29" t="s">
        <v>204</v>
      </c>
      <c r="D21" s="28" t="s">
        <v>50</v>
      </c>
      <c r="E21" s="15">
        <f>E246</f>
        <v>76263.299999999988</v>
      </c>
      <c r="F21" s="15">
        <f>F246</f>
        <v>76263.299999999988</v>
      </c>
      <c r="G21" s="42"/>
      <c r="H21" s="15">
        <f>H246</f>
        <v>3050.5320000000002</v>
      </c>
      <c r="I21" s="56"/>
      <c r="J21" s="56"/>
      <c r="K21" s="56"/>
      <c r="L21" s="56"/>
      <c r="M21" s="56"/>
      <c r="N21" s="11">
        <f t="shared" si="1"/>
        <v>6101.0640000000003</v>
      </c>
      <c r="O21" s="104"/>
      <c r="Q21" s="56"/>
    </row>
    <row r="22" spans="1:17" s="97" customFormat="1" ht="15.95" customHeight="1" x14ac:dyDescent="0.2">
      <c r="A22" s="31"/>
      <c r="B22" s="28" t="s">
        <v>286</v>
      </c>
      <c r="C22" s="29" t="s">
        <v>205</v>
      </c>
      <c r="D22" s="28" t="s">
        <v>50</v>
      </c>
      <c r="E22" s="15">
        <f>E270</f>
        <v>5009.87</v>
      </c>
      <c r="F22" s="15">
        <f>F270</f>
        <v>5009.87</v>
      </c>
      <c r="G22" s="42"/>
      <c r="H22" s="15">
        <f>H270</f>
        <v>200.3948</v>
      </c>
      <c r="I22" s="56"/>
      <c r="J22" s="56"/>
      <c r="K22" s="56"/>
      <c r="L22" s="56"/>
      <c r="M22" s="56"/>
      <c r="N22" s="11">
        <f t="shared" si="1"/>
        <v>400.78960000000001</v>
      </c>
      <c r="O22" s="104"/>
      <c r="Q22" s="56"/>
    </row>
    <row r="23" spans="1:17" s="97" customFormat="1" ht="15.95" customHeight="1" x14ac:dyDescent="0.2">
      <c r="A23" s="31"/>
      <c r="B23" s="28" t="s">
        <v>289</v>
      </c>
      <c r="C23" s="29" t="s">
        <v>206</v>
      </c>
      <c r="D23" s="28" t="s">
        <v>50</v>
      </c>
      <c r="E23" s="15">
        <f>E274</f>
        <v>27505.45</v>
      </c>
      <c r="F23" s="15">
        <f>F274</f>
        <v>27505.45</v>
      </c>
      <c r="G23" s="42"/>
      <c r="H23" s="15">
        <f>H274</f>
        <v>1100.2180000000001</v>
      </c>
      <c r="I23" s="56"/>
      <c r="J23" s="56"/>
      <c r="K23" s="56"/>
      <c r="L23" s="56"/>
      <c r="M23" s="56"/>
      <c r="N23" s="11">
        <f t="shared" si="1"/>
        <v>2200.4360000000001</v>
      </c>
      <c r="O23" s="104"/>
      <c r="Q23" s="56"/>
    </row>
    <row r="24" spans="1:17" s="97" customFormat="1" ht="15.95" customHeight="1" x14ac:dyDescent="0.2">
      <c r="A24" s="31"/>
      <c r="B24" s="28" t="s">
        <v>306</v>
      </c>
      <c r="C24" s="29" t="s">
        <v>207</v>
      </c>
      <c r="D24" s="28" t="s">
        <v>50</v>
      </c>
      <c r="E24" s="15">
        <f>E319</f>
        <v>5611.7</v>
      </c>
      <c r="F24" s="15">
        <f>F319</f>
        <v>5611.7</v>
      </c>
      <c r="G24" s="42"/>
      <c r="H24" s="15">
        <f>H319</f>
        <v>224.46799999999999</v>
      </c>
      <c r="I24" s="56"/>
      <c r="J24" s="56"/>
      <c r="K24" s="56"/>
      <c r="L24" s="56"/>
      <c r="M24" s="56"/>
      <c r="N24" s="11">
        <f t="shared" si="1"/>
        <v>448.93599999999998</v>
      </c>
      <c r="O24" s="104"/>
      <c r="Q24" s="56"/>
    </row>
    <row r="25" spans="1:17" s="97" customFormat="1" ht="30" customHeight="1" x14ac:dyDescent="0.2">
      <c r="A25" s="31"/>
      <c r="B25" s="18">
        <v>3</v>
      </c>
      <c r="C25" s="19" t="s">
        <v>312</v>
      </c>
      <c r="D25" s="18" t="s">
        <v>50</v>
      </c>
      <c r="E25" s="25">
        <f>E323</f>
        <v>2432</v>
      </c>
      <c r="F25" s="25">
        <f>F323</f>
        <v>2432</v>
      </c>
      <c r="G25" s="44"/>
      <c r="H25" s="25">
        <f>H323</f>
        <v>4328.96</v>
      </c>
      <c r="I25" s="56"/>
      <c r="J25" s="56"/>
      <c r="K25" s="56"/>
      <c r="L25" s="56"/>
      <c r="M25" s="56"/>
      <c r="N25" s="20">
        <f t="shared" si="1"/>
        <v>8657.92</v>
      </c>
      <c r="O25" s="104">
        <v>8657.92</v>
      </c>
      <c r="Q25" s="56"/>
    </row>
    <row r="26" spans="1:17" s="97" customFormat="1" ht="30" customHeight="1" x14ac:dyDescent="0.2">
      <c r="A26" s="36"/>
      <c r="B26" s="33">
        <v>4</v>
      </c>
      <c r="C26" s="34" t="s">
        <v>316</v>
      </c>
      <c r="D26" s="33" t="s">
        <v>50</v>
      </c>
      <c r="E26" s="35">
        <f>E327</f>
        <v>481.97</v>
      </c>
      <c r="F26" s="35">
        <f>F327</f>
        <v>481.97</v>
      </c>
      <c r="G26" s="48"/>
      <c r="H26" s="47">
        <f>H327</f>
        <v>1783.2890000000002</v>
      </c>
      <c r="I26" s="56"/>
      <c r="J26" s="56"/>
      <c r="K26" s="56"/>
      <c r="L26" s="56"/>
      <c r="M26" s="56"/>
      <c r="N26" s="35">
        <f t="shared" si="1"/>
        <v>3566.5780000000004</v>
      </c>
      <c r="O26" s="104">
        <v>3566.58</v>
      </c>
      <c r="Q26" s="56"/>
    </row>
    <row r="27" spans="1:17" s="97" customFormat="1" ht="30" customHeight="1" x14ac:dyDescent="0.2">
      <c r="A27" s="36"/>
      <c r="B27" s="61">
        <v>5</v>
      </c>
      <c r="C27" s="62" t="s">
        <v>388</v>
      </c>
      <c r="D27" s="61"/>
      <c r="E27" s="63">
        <f t="shared" ref="E27:F27" si="3">E330</f>
        <v>46</v>
      </c>
      <c r="F27" s="63">
        <f t="shared" si="3"/>
        <v>46</v>
      </c>
      <c r="G27" s="63"/>
      <c r="H27" s="63">
        <f>H330</f>
        <v>8510</v>
      </c>
      <c r="I27" s="56"/>
      <c r="J27" s="56"/>
      <c r="K27" s="56"/>
      <c r="L27" s="56"/>
      <c r="M27" s="56"/>
      <c r="N27" s="109">
        <f t="shared" si="1"/>
        <v>17020</v>
      </c>
      <c r="O27" s="104">
        <v>15729</v>
      </c>
      <c r="Q27" s="56"/>
    </row>
    <row r="28" spans="1:17" s="97" customFormat="1" ht="30" customHeight="1" x14ac:dyDescent="0.2">
      <c r="A28" s="36"/>
      <c r="B28" s="90">
        <v>6</v>
      </c>
      <c r="C28" s="91" t="s">
        <v>407</v>
      </c>
      <c r="D28" s="90" t="s">
        <v>408</v>
      </c>
      <c r="E28" s="90"/>
      <c r="F28" s="92"/>
      <c r="G28" s="92"/>
      <c r="H28" s="92">
        <f>H29+H37</f>
        <v>36518.823799999998</v>
      </c>
      <c r="I28" s="56"/>
      <c r="J28" s="56"/>
      <c r="K28" s="56"/>
      <c r="L28" s="56"/>
      <c r="M28" s="56"/>
      <c r="N28" s="110">
        <f t="shared" si="1"/>
        <v>75901.671799999996</v>
      </c>
      <c r="O28" s="104"/>
      <c r="Q28" s="56"/>
    </row>
    <row r="29" spans="1:17" s="97" customFormat="1" ht="30" customHeight="1" x14ac:dyDescent="0.2">
      <c r="A29" s="36"/>
      <c r="B29" s="28" t="s">
        <v>413</v>
      </c>
      <c r="C29" s="66" t="s">
        <v>409</v>
      </c>
      <c r="D29" s="28" t="s">
        <v>410</v>
      </c>
      <c r="E29" s="15">
        <f>SUM(E30:E36)</f>
        <v>8400</v>
      </c>
      <c r="F29" s="15">
        <f>SUM(F30:F36)</f>
        <v>4000</v>
      </c>
      <c r="G29" s="15"/>
      <c r="H29" s="15">
        <f>SUM(H30:H36)</f>
        <v>29360</v>
      </c>
      <c r="I29" s="56"/>
      <c r="J29" s="56"/>
      <c r="K29" s="56"/>
      <c r="L29" s="56"/>
      <c r="M29" s="56"/>
      <c r="N29" s="8">
        <f t="shared" si="1"/>
        <v>61656</v>
      </c>
      <c r="O29" s="104">
        <v>61657.68</v>
      </c>
      <c r="Q29" s="56"/>
    </row>
    <row r="30" spans="1:17" s="97" customFormat="1" ht="30" customHeight="1" x14ac:dyDescent="0.2">
      <c r="A30" s="36"/>
      <c r="B30" s="28" t="s">
        <v>419</v>
      </c>
      <c r="C30" s="66" t="s">
        <v>202</v>
      </c>
      <c r="D30" s="28" t="s">
        <v>410</v>
      </c>
      <c r="E30" s="15">
        <f>E344</f>
        <v>2400</v>
      </c>
      <c r="F30" s="15">
        <f>F344</f>
        <v>1000</v>
      </c>
      <c r="G30" s="15"/>
      <c r="H30" s="15">
        <f>H344</f>
        <v>7340</v>
      </c>
      <c r="I30" s="56"/>
      <c r="J30" s="56"/>
      <c r="K30" s="56"/>
      <c r="L30" s="56"/>
      <c r="M30" s="56"/>
      <c r="N30" s="11">
        <f t="shared" si="1"/>
        <v>17616</v>
      </c>
      <c r="O30" s="104"/>
      <c r="Q30" s="56"/>
    </row>
    <row r="31" spans="1:17" s="97" customFormat="1" ht="30" customHeight="1" x14ac:dyDescent="0.2">
      <c r="A31" s="36"/>
      <c r="B31" s="28" t="s">
        <v>420</v>
      </c>
      <c r="C31" s="66" t="s">
        <v>203</v>
      </c>
      <c r="D31" s="28" t="s">
        <v>410</v>
      </c>
      <c r="E31" s="15">
        <f>E347</f>
        <v>2000</v>
      </c>
      <c r="F31" s="15">
        <f>F347</f>
        <v>1000</v>
      </c>
      <c r="G31" s="15"/>
      <c r="H31" s="15">
        <f>H347</f>
        <v>7340</v>
      </c>
      <c r="I31" s="56"/>
      <c r="J31" s="56"/>
      <c r="K31" s="56"/>
      <c r="L31" s="56"/>
      <c r="M31" s="56"/>
      <c r="N31" s="11">
        <f t="shared" si="1"/>
        <v>14680</v>
      </c>
      <c r="O31" s="104"/>
      <c r="Q31" s="56"/>
    </row>
    <row r="32" spans="1:17" s="97" customFormat="1" ht="30" customHeight="1" x14ac:dyDescent="0.2">
      <c r="A32" s="36"/>
      <c r="B32" s="28" t="s">
        <v>426</v>
      </c>
      <c r="C32" s="66" t="s">
        <v>204</v>
      </c>
      <c r="D32" s="28" t="s">
        <v>410</v>
      </c>
      <c r="E32" s="15">
        <f>E350</f>
        <v>2000</v>
      </c>
      <c r="F32" s="15">
        <f>F350</f>
        <v>1000</v>
      </c>
      <c r="G32" s="15"/>
      <c r="H32" s="15">
        <f>H350</f>
        <v>7340</v>
      </c>
      <c r="I32" s="56"/>
      <c r="J32" s="56"/>
      <c r="K32" s="56"/>
      <c r="L32" s="56"/>
      <c r="M32" s="56"/>
      <c r="N32" s="11">
        <f t="shared" si="1"/>
        <v>14680</v>
      </c>
      <c r="O32" s="104"/>
      <c r="Q32" s="56"/>
    </row>
    <row r="33" spans="1:17" s="97" customFormat="1" ht="30" customHeight="1" x14ac:dyDescent="0.2">
      <c r="A33" s="36"/>
      <c r="B33" s="28" t="s">
        <v>428</v>
      </c>
      <c r="C33" s="66" t="s">
        <v>205</v>
      </c>
      <c r="D33" s="28" t="s">
        <v>410</v>
      </c>
      <c r="E33" s="15">
        <f>E353</f>
        <v>2000</v>
      </c>
      <c r="F33" s="15">
        <f>F353</f>
        <v>1000</v>
      </c>
      <c r="G33" s="15"/>
      <c r="H33" s="15">
        <f>H353</f>
        <v>7340</v>
      </c>
      <c r="I33" s="56"/>
      <c r="J33" s="56"/>
      <c r="K33" s="56"/>
      <c r="L33" s="56"/>
      <c r="M33" s="56"/>
      <c r="N33" s="11">
        <f t="shared" si="1"/>
        <v>14680</v>
      </c>
      <c r="O33" s="104"/>
      <c r="Q33" s="56"/>
    </row>
    <row r="34" spans="1:17" s="97" customFormat="1" ht="30" hidden="1" customHeight="1" x14ac:dyDescent="0.2">
      <c r="A34" s="36"/>
      <c r="B34" s="28" t="s">
        <v>429</v>
      </c>
      <c r="C34" s="66" t="s">
        <v>206</v>
      </c>
      <c r="D34" s="28" t="s">
        <v>410</v>
      </c>
      <c r="E34" s="15">
        <f>E356</f>
        <v>0</v>
      </c>
      <c r="F34" s="15">
        <f>F356</f>
        <v>0</v>
      </c>
      <c r="G34" s="15"/>
      <c r="H34" s="15">
        <f>H356</f>
        <v>0</v>
      </c>
      <c r="I34" s="56"/>
      <c r="J34" s="56"/>
      <c r="K34" s="56"/>
      <c r="L34" s="56"/>
      <c r="M34" s="56"/>
      <c r="N34" s="11">
        <f t="shared" si="1"/>
        <v>0</v>
      </c>
      <c r="O34" s="104"/>
      <c r="Q34" s="56"/>
    </row>
    <row r="35" spans="1:17" s="97" customFormat="1" ht="30" hidden="1" customHeight="1" x14ac:dyDescent="0.2">
      <c r="A35" s="36"/>
      <c r="B35" s="28" t="s">
        <v>430</v>
      </c>
      <c r="C35" s="66" t="s">
        <v>418</v>
      </c>
      <c r="D35" s="28" t="s">
        <v>410</v>
      </c>
      <c r="E35" s="15">
        <f>E359</f>
        <v>0</v>
      </c>
      <c r="F35" s="15">
        <f>F359</f>
        <v>0</v>
      </c>
      <c r="G35" s="15"/>
      <c r="H35" s="15">
        <f>H359</f>
        <v>0</v>
      </c>
      <c r="I35" s="56"/>
      <c r="J35" s="56"/>
      <c r="K35" s="56"/>
      <c r="L35" s="56"/>
      <c r="M35" s="56"/>
      <c r="N35" s="11">
        <f t="shared" si="1"/>
        <v>0</v>
      </c>
      <c r="O35" s="104"/>
      <c r="Q35" s="56"/>
    </row>
    <row r="36" spans="1:17" s="97" customFormat="1" ht="30" hidden="1" customHeight="1" x14ac:dyDescent="0.2">
      <c r="A36" s="36"/>
      <c r="B36" s="28" t="s">
        <v>438</v>
      </c>
      <c r="C36" s="66" t="s">
        <v>434</v>
      </c>
      <c r="D36" s="28" t="s">
        <v>410</v>
      </c>
      <c r="E36" s="15">
        <f>E362</f>
        <v>0</v>
      </c>
      <c r="F36" s="15">
        <f>F362</f>
        <v>0</v>
      </c>
      <c r="G36" s="15"/>
      <c r="H36" s="15">
        <f>H362</f>
        <v>0</v>
      </c>
      <c r="I36" s="56"/>
      <c r="J36" s="56"/>
      <c r="K36" s="56"/>
      <c r="L36" s="56"/>
      <c r="M36" s="56"/>
      <c r="N36" s="11">
        <f t="shared" si="1"/>
        <v>0</v>
      </c>
      <c r="O36" s="104"/>
      <c r="Q36" s="56"/>
    </row>
    <row r="37" spans="1:17" s="97" customFormat="1" ht="30" customHeight="1" x14ac:dyDescent="0.2">
      <c r="A37" s="36"/>
      <c r="B37" s="28" t="s">
        <v>414</v>
      </c>
      <c r="C37" s="66" t="s">
        <v>411</v>
      </c>
      <c r="D37" s="28" t="s">
        <v>412</v>
      </c>
      <c r="E37" s="95">
        <f>SUM(E38:E44)</f>
        <v>25.6</v>
      </c>
      <c r="F37" s="95">
        <f>SUM(F38:F44)</f>
        <v>12.93</v>
      </c>
      <c r="G37" s="15"/>
      <c r="H37" s="95">
        <f>SUM(H38:H44)</f>
        <v>7158.8238000000001</v>
      </c>
      <c r="I37" s="56"/>
      <c r="J37" s="56"/>
      <c r="K37" s="56"/>
      <c r="L37" s="56"/>
      <c r="M37" s="56"/>
      <c r="N37" s="8">
        <f t="shared" si="1"/>
        <v>14245.6718</v>
      </c>
      <c r="O37" s="104">
        <v>14245.12</v>
      </c>
      <c r="Q37" s="56"/>
    </row>
    <row r="38" spans="1:17" s="97" customFormat="1" ht="30" customHeight="1" x14ac:dyDescent="0.2">
      <c r="A38" s="36"/>
      <c r="B38" s="28" t="s">
        <v>421</v>
      </c>
      <c r="C38" s="66" t="s">
        <v>202</v>
      </c>
      <c r="D38" s="28" t="s">
        <v>412</v>
      </c>
      <c r="E38" s="95">
        <f>E367</f>
        <v>8</v>
      </c>
      <c r="F38" s="95">
        <f>F367</f>
        <v>3.5</v>
      </c>
      <c r="G38" s="15"/>
      <c r="H38" s="95">
        <f>H367</f>
        <v>1937.81</v>
      </c>
      <c r="I38" s="56"/>
      <c r="J38" s="56"/>
      <c r="K38" s="56"/>
      <c r="L38" s="56"/>
      <c r="M38" s="56"/>
      <c r="N38" s="11">
        <f t="shared" si="1"/>
        <v>4152.45</v>
      </c>
      <c r="O38" s="104"/>
      <c r="Q38" s="56"/>
    </row>
    <row r="39" spans="1:17" s="97" customFormat="1" ht="30" customHeight="1" x14ac:dyDescent="0.2">
      <c r="A39" s="36"/>
      <c r="B39" s="28" t="s">
        <v>422</v>
      </c>
      <c r="C39" s="66" t="s">
        <v>203</v>
      </c>
      <c r="D39" s="28" t="s">
        <v>412</v>
      </c>
      <c r="E39" s="95">
        <f>E370</f>
        <v>6</v>
      </c>
      <c r="F39" s="95">
        <f>F370</f>
        <v>3.5</v>
      </c>
      <c r="G39" s="15"/>
      <c r="H39" s="95">
        <f>H370</f>
        <v>1937.81</v>
      </c>
      <c r="I39" s="56"/>
      <c r="J39" s="56"/>
      <c r="K39" s="56"/>
      <c r="L39" s="56"/>
      <c r="M39" s="56"/>
      <c r="N39" s="11">
        <f t="shared" si="1"/>
        <v>3598.79</v>
      </c>
      <c r="O39" s="104"/>
      <c r="Q39" s="56"/>
    </row>
    <row r="40" spans="1:17" s="97" customFormat="1" ht="30" customHeight="1" x14ac:dyDescent="0.2">
      <c r="A40" s="36"/>
      <c r="B40" s="28" t="s">
        <v>427</v>
      </c>
      <c r="C40" s="66" t="s">
        <v>204</v>
      </c>
      <c r="D40" s="28" t="s">
        <v>412</v>
      </c>
      <c r="E40" s="95">
        <f>E373</f>
        <v>9.6</v>
      </c>
      <c r="F40" s="95">
        <f>F373</f>
        <v>4.8</v>
      </c>
      <c r="G40" s="15"/>
      <c r="H40" s="95">
        <f>H373</f>
        <v>2657.5679999999998</v>
      </c>
      <c r="I40" s="56"/>
      <c r="J40" s="56"/>
      <c r="K40" s="56"/>
      <c r="L40" s="56"/>
      <c r="M40" s="56"/>
      <c r="N40" s="11">
        <f t="shared" si="1"/>
        <v>5315.1359999999995</v>
      </c>
      <c r="O40" s="104"/>
      <c r="Q40" s="56"/>
    </row>
    <row r="41" spans="1:17" s="97" customFormat="1" ht="30" customHeight="1" x14ac:dyDescent="0.2">
      <c r="A41" s="36"/>
      <c r="B41" s="28" t="s">
        <v>431</v>
      </c>
      <c r="C41" s="66" t="s">
        <v>205</v>
      </c>
      <c r="D41" s="28" t="s">
        <v>412</v>
      </c>
      <c r="E41" s="95">
        <f>E376</f>
        <v>2</v>
      </c>
      <c r="F41" s="95">
        <f>F376</f>
        <v>1.1299999999999999</v>
      </c>
      <c r="G41" s="15"/>
      <c r="H41" s="95">
        <f>H376</f>
        <v>625.6357999999999</v>
      </c>
      <c r="I41" s="56"/>
      <c r="J41" s="56"/>
      <c r="K41" s="56"/>
      <c r="L41" s="56"/>
      <c r="M41" s="56"/>
      <c r="N41" s="11">
        <f t="shared" si="1"/>
        <v>1179.2957999999999</v>
      </c>
      <c r="O41" s="104"/>
      <c r="Q41" s="56"/>
    </row>
    <row r="42" spans="1:17" s="97" customFormat="1" ht="30" hidden="1" customHeight="1" x14ac:dyDescent="0.2">
      <c r="A42" s="36"/>
      <c r="B42" s="28" t="s">
        <v>432</v>
      </c>
      <c r="C42" s="66" t="s">
        <v>206</v>
      </c>
      <c r="D42" s="28" t="s">
        <v>412</v>
      </c>
      <c r="E42" s="95">
        <f>E379</f>
        <v>0</v>
      </c>
      <c r="F42" s="95">
        <f>F379</f>
        <v>0</v>
      </c>
      <c r="G42" s="15"/>
      <c r="H42" s="95">
        <f>H379</f>
        <v>0</v>
      </c>
      <c r="I42" s="56"/>
      <c r="J42" s="56"/>
      <c r="K42" s="56"/>
      <c r="L42" s="56"/>
      <c r="M42" s="56"/>
      <c r="N42" s="11"/>
      <c r="O42" s="104"/>
      <c r="Q42" s="56"/>
    </row>
    <row r="43" spans="1:17" s="97" customFormat="1" ht="30" hidden="1" customHeight="1" x14ac:dyDescent="0.2">
      <c r="A43" s="36"/>
      <c r="B43" s="28" t="s">
        <v>433</v>
      </c>
      <c r="C43" s="66" t="s">
        <v>418</v>
      </c>
      <c r="D43" s="28" t="s">
        <v>412</v>
      </c>
      <c r="E43" s="95">
        <f>E382</f>
        <v>0</v>
      </c>
      <c r="F43" s="95">
        <f>F382</f>
        <v>0</v>
      </c>
      <c r="G43" s="15"/>
      <c r="H43" s="95">
        <f>H382</f>
        <v>0</v>
      </c>
      <c r="I43" s="56"/>
      <c r="J43" s="56"/>
      <c r="K43" s="56"/>
      <c r="L43" s="56"/>
      <c r="M43" s="56"/>
      <c r="N43" s="11"/>
      <c r="O43" s="104"/>
      <c r="Q43" s="56"/>
    </row>
    <row r="44" spans="1:17" s="97" customFormat="1" ht="30" hidden="1" customHeight="1" x14ac:dyDescent="0.2">
      <c r="A44" s="36"/>
      <c r="B44" s="28" t="s">
        <v>439</v>
      </c>
      <c r="C44" s="66" t="s">
        <v>434</v>
      </c>
      <c r="D44" s="28" t="s">
        <v>412</v>
      </c>
      <c r="E44" s="95">
        <f>E385</f>
        <v>0</v>
      </c>
      <c r="F44" s="95">
        <f>F385</f>
        <v>0</v>
      </c>
      <c r="G44" s="15"/>
      <c r="H44" s="95">
        <f>H385</f>
        <v>0</v>
      </c>
      <c r="I44" s="56"/>
      <c r="J44" s="56"/>
      <c r="K44" s="56"/>
      <c r="L44" s="56"/>
      <c r="M44" s="56"/>
      <c r="N44" s="11"/>
      <c r="O44" s="104"/>
      <c r="Q44" s="56"/>
    </row>
    <row r="45" spans="1:17" s="97" customFormat="1" ht="5.0999999999999996" customHeight="1" x14ac:dyDescent="0.2">
      <c r="A45" s="69"/>
      <c r="B45" s="30"/>
      <c r="C45" s="30"/>
      <c r="D45" s="30"/>
      <c r="E45" s="49"/>
      <c r="F45" s="80"/>
      <c r="G45" s="30"/>
      <c r="H45" s="30"/>
      <c r="I45" s="56"/>
      <c r="J45" s="56"/>
      <c r="K45" s="56"/>
      <c r="L45" s="56"/>
      <c r="M45" s="56"/>
      <c r="N45" s="11"/>
      <c r="O45" s="104"/>
      <c r="Q45" s="56"/>
    </row>
    <row r="46" spans="1:17" s="97" customFormat="1" ht="30" customHeight="1" x14ac:dyDescent="0.2">
      <c r="A46" s="70"/>
      <c r="B46" s="21">
        <v>1</v>
      </c>
      <c r="C46" s="22" t="s">
        <v>309</v>
      </c>
      <c r="D46" s="21"/>
      <c r="E46" s="23">
        <f>E47+E53+E57+E90+E112+E136+E140+E185</f>
        <v>246398.45</v>
      </c>
      <c r="F46" s="23">
        <f>F47+F53+F57+F90+F112+F136+F140+F185</f>
        <v>279515.60000000003</v>
      </c>
      <c r="G46" s="23"/>
      <c r="H46" s="23">
        <f>H47+H53+H57+H90+H112+H136+H140+H185</f>
        <v>202076.44499999998</v>
      </c>
      <c r="I46" s="56"/>
      <c r="J46" s="56"/>
      <c r="K46" s="56"/>
      <c r="L46" s="56"/>
      <c r="M46" s="56"/>
      <c r="N46" s="23">
        <f t="shared" ref="N46:N88" si="4">H46+H428</f>
        <v>358811.86910000001</v>
      </c>
      <c r="O46" s="104"/>
      <c r="Q46" s="56"/>
    </row>
    <row r="47" spans="1:17" s="97" customFormat="1" ht="14.1" customHeight="1" x14ac:dyDescent="0.2">
      <c r="A47" s="70"/>
      <c r="B47" s="6" t="s">
        <v>58</v>
      </c>
      <c r="C47" s="14" t="s">
        <v>209</v>
      </c>
      <c r="D47" s="6" t="s">
        <v>50</v>
      </c>
      <c r="E47" s="7">
        <f>SUM(E48:E51)</f>
        <v>31721.8</v>
      </c>
      <c r="F47" s="7">
        <f>SUM(F48:F51)</f>
        <v>31721.8</v>
      </c>
      <c r="G47" s="45"/>
      <c r="H47" s="7">
        <f>SUM(H48:H51)</f>
        <v>20143.343000000001</v>
      </c>
      <c r="I47" s="56"/>
      <c r="J47" s="56"/>
      <c r="K47" s="56"/>
      <c r="L47" s="56"/>
      <c r="M47" s="56"/>
      <c r="N47" s="8">
        <f t="shared" si="4"/>
        <v>36638.679000000004</v>
      </c>
      <c r="O47" s="104"/>
      <c r="Q47" s="56"/>
    </row>
    <row r="48" spans="1:17" s="97" customFormat="1" ht="14.1" customHeight="1" x14ac:dyDescent="0.2">
      <c r="A48" s="70"/>
      <c r="B48" s="9" t="s">
        <v>68</v>
      </c>
      <c r="C48" s="10" t="s">
        <v>441</v>
      </c>
      <c r="D48" s="9" t="s">
        <v>50</v>
      </c>
      <c r="E48" s="11">
        <v>7186.9</v>
      </c>
      <c r="F48" s="11">
        <v>7186.9</v>
      </c>
      <c r="G48" s="38">
        <v>0.75</v>
      </c>
      <c r="H48" s="11">
        <f>G48*F48</f>
        <v>5390.1749999999993</v>
      </c>
      <c r="I48" s="56"/>
      <c r="J48" s="56"/>
      <c r="K48" s="56"/>
      <c r="L48" s="56"/>
      <c r="M48" s="56"/>
      <c r="N48" s="11">
        <f t="shared" si="4"/>
        <v>9127.3629999999994</v>
      </c>
      <c r="O48" s="104"/>
      <c r="Q48" s="56"/>
    </row>
    <row r="49" spans="1:17" s="97" customFormat="1" ht="14.1" customHeight="1" x14ac:dyDescent="0.2">
      <c r="A49" s="70"/>
      <c r="B49" s="9" t="s">
        <v>69</v>
      </c>
      <c r="C49" s="10" t="s">
        <v>442</v>
      </c>
      <c r="D49" s="9" t="s">
        <v>50</v>
      </c>
      <c r="E49" s="11">
        <v>8674</v>
      </c>
      <c r="F49" s="11">
        <v>8674</v>
      </c>
      <c r="G49" s="38">
        <f>G48</f>
        <v>0.75</v>
      </c>
      <c r="H49" s="11">
        <f>G49*F49</f>
        <v>6505.5</v>
      </c>
      <c r="I49" s="56"/>
      <c r="J49" s="56"/>
      <c r="K49" s="56"/>
      <c r="L49" s="56"/>
      <c r="M49" s="56"/>
      <c r="N49" s="11">
        <f t="shared" si="4"/>
        <v>11015.98</v>
      </c>
      <c r="O49" s="104"/>
      <c r="Q49" s="56"/>
    </row>
    <row r="50" spans="1:17" s="97" customFormat="1" ht="14.1" customHeight="1" x14ac:dyDescent="0.2">
      <c r="A50" s="70"/>
      <c r="B50" s="9" t="s">
        <v>68</v>
      </c>
      <c r="C50" s="10" t="s">
        <v>443</v>
      </c>
      <c r="D50" s="9" t="s">
        <v>50</v>
      </c>
      <c r="E50" s="11">
        <v>7186.9</v>
      </c>
      <c r="F50" s="11">
        <v>7186.9</v>
      </c>
      <c r="G50" s="38">
        <v>0.52</v>
      </c>
      <c r="H50" s="11">
        <f>G50*F50</f>
        <v>3737.1880000000001</v>
      </c>
      <c r="I50" s="56"/>
      <c r="J50" s="56"/>
      <c r="K50" s="56"/>
      <c r="L50" s="56"/>
      <c r="M50" s="56"/>
      <c r="N50" s="11">
        <f t="shared" si="4"/>
        <v>7474.3760000000002</v>
      </c>
      <c r="O50" s="104"/>
      <c r="Q50" s="56"/>
    </row>
    <row r="51" spans="1:17" s="97" customFormat="1" ht="14.1" customHeight="1" x14ac:dyDescent="0.2">
      <c r="A51" s="70"/>
      <c r="B51" s="9" t="s">
        <v>69</v>
      </c>
      <c r="C51" s="10" t="s">
        <v>444</v>
      </c>
      <c r="D51" s="9" t="s">
        <v>50</v>
      </c>
      <c r="E51" s="11">
        <v>8674</v>
      </c>
      <c r="F51" s="11">
        <v>8674</v>
      </c>
      <c r="G51" s="38">
        <f>G50</f>
        <v>0.52</v>
      </c>
      <c r="H51" s="11">
        <f>G51*F51</f>
        <v>4510.4800000000005</v>
      </c>
      <c r="I51" s="56"/>
      <c r="J51" s="56"/>
      <c r="K51" s="56"/>
      <c r="L51" s="56"/>
      <c r="M51" s="56"/>
      <c r="N51" s="11">
        <f t="shared" si="4"/>
        <v>9020.9600000000009</v>
      </c>
      <c r="O51" s="104"/>
      <c r="Q51" s="56"/>
    </row>
    <row r="52" spans="1:17" s="97" customFormat="1" ht="14.1" customHeight="1" x14ac:dyDescent="0.2">
      <c r="A52" s="70"/>
      <c r="B52" s="9"/>
      <c r="C52" s="10"/>
      <c r="D52" s="9"/>
      <c r="E52" s="12"/>
      <c r="F52" s="12"/>
      <c r="G52" s="38"/>
      <c r="H52" s="11"/>
      <c r="I52" s="56"/>
      <c r="J52" s="56"/>
      <c r="K52" s="56"/>
      <c r="L52" s="56"/>
      <c r="M52" s="56"/>
      <c r="N52" s="11">
        <f t="shared" si="4"/>
        <v>0</v>
      </c>
      <c r="O52" s="104"/>
      <c r="Q52" s="56"/>
    </row>
    <row r="53" spans="1:17" s="97" customFormat="1" ht="14.1" customHeight="1" x14ac:dyDescent="0.2">
      <c r="A53" s="70"/>
      <c r="B53" s="6" t="s">
        <v>59</v>
      </c>
      <c r="C53" s="14" t="s">
        <v>208</v>
      </c>
      <c r="D53" s="6" t="s">
        <v>50</v>
      </c>
      <c r="E53" s="7">
        <f>SUM(E54:E55)</f>
        <v>4800</v>
      </c>
      <c r="F53" s="7">
        <f>SUM(F54:F55)</f>
        <v>4800</v>
      </c>
      <c r="G53" s="45"/>
      <c r="H53" s="8">
        <f>SUM(H54:H55)</f>
        <v>2736</v>
      </c>
      <c r="I53" s="56"/>
      <c r="J53" s="56"/>
      <c r="K53" s="56"/>
      <c r="L53" s="56"/>
      <c r="M53" s="56"/>
      <c r="N53" s="8">
        <f t="shared" si="4"/>
        <v>5232</v>
      </c>
      <c r="O53" s="104"/>
      <c r="Q53" s="56"/>
    </row>
    <row r="54" spans="1:17" s="97" customFormat="1" ht="14.1" customHeight="1" x14ac:dyDescent="0.2">
      <c r="A54" s="70"/>
      <c r="B54" s="9" t="s">
        <v>70</v>
      </c>
      <c r="C54" s="10" t="s">
        <v>63</v>
      </c>
      <c r="D54" s="9" t="s">
        <v>50</v>
      </c>
      <c r="E54" s="11">
        <v>900</v>
      </c>
      <c r="F54" s="11">
        <v>900</v>
      </c>
      <c r="G54" s="38">
        <v>0.56999999999999995</v>
      </c>
      <c r="H54" s="11">
        <f t="shared" ref="H54:H55" si="5">G54*F54</f>
        <v>513</v>
      </c>
      <c r="I54" s="56"/>
      <c r="J54" s="56"/>
      <c r="K54" s="56"/>
      <c r="L54" s="56"/>
      <c r="M54" s="56"/>
      <c r="N54" s="11">
        <f t="shared" si="4"/>
        <v>981</v>
      </c>
      <c r="O54" s="104"/>
      <c r="Q54" s="56"/>
    </row>
    <row r="55" spans="1:17" s="97" customFormat="1" ht="14.1" customHeight="1" x14ac:dyDescent="0.2">
      <c r="A55" s="70"/>
      <c r="B55" s="9" t="s">
        <v>71</v>
      </c>
      <c r="C55" s="10" t="s">
        <v>62</v>
      </c>
      <c r="D55" s="9" t="s">
        <v>50</v>
      </c>
      <c r="E55" s="11">
        <v>3900</v>
      </c>
      <c r="F55" s="11">
        <v>3900</v>
      </c>
      <c r="G55" s="38">
        <f>G54</f>
        <v>0.56999999999999995</v>
      </c>
      <c r="H55" s="11">
        <f t="shared" si="5"/>
        <v>2223</v>
      </c>
      <c r="I55" s="56"/>
      <c r="J55" s="56"/>
      <c r="K55" s="56"/>
      <c r="L55" s="56"/>
      <c r="M55" s="56"/>
      <c r="N55" s="11">
        <f t="shared" si="4"/>
        <v>4251</v>
      </c>
      <c r="O55" s="104"/>
      <c r="Q55" s="56"/>
    </row>
    <row r="56" spans="1:17" s="97" customFormat="1" ht="14.1" customHeight="1" x14ac:dyDescent="0.2">
      <c r="A56" s="70"/>
      <c r="B56" s="9"/>
      <c r="C56" s="10"/>
      <c r="D56" s="9"/>
      <c r="E56" s="12"/>
      <c r="F56" s="12"/>
      <c r="G56" s="38"/>
      <c r="H56" s="11"/>
      <c r="I56" s="56"/>
      <c r="J56" s="56"/>
      <c r="K56" s="56"/>
      <c r="L56" s="56"/>
      <c r="M56" s="56"/>
      <c r="N56" s="11">
        <f t="shared" si="4"/>
        <v>0</v>
      </c>
      <c r="O56" s="104"/>
      <c r="Q56" s="56"/>
    </row>
    <row r="57" spans="1:17" s="97" customFormat="1" ht="14.1" customHeight="1" x14ac:dyDescent="0.2">
      <c r="A57" s="70"/>
      <c r="B57" s="6" t="s">
        <v>64</v>
      </c>
      <c r="C57" s="14" t="s">
        <v>202</v>
      </c>
      <c r="D57" s="6" t="s">
        <v>50</v>
      </c>
      <c r="E57" s="7">
        <f>SUM(E58:E88)</f>
        <v>66498.47</v>
      </c>
      <c r="F57" s="7">
        <f>SUM(F58:F88)</f>
        <v>66498.47</v>
      </c>
      <c r="G57" s="45"/>
      <c r="H57" s="7">
        <f>SUM(H58:H88)</f>
        <v>47878.898400000005</v>
      </c>
      <c r="I57" s="56"/>
      <c r="J57" s="56"/>
      <c r="K57" s="56"/>
      <c r="L57" s="56"/>
      <c r="M57" s="56"/>
      <c r="N57" s="8">
        <f t="shared" si="4"/>
        <v>81793.118100000007</v>
      </c>
      <c r="O57" s="104"/>
      <c r="Q57" s="56"/>
    </row>
    <row r="58" spans="1:17" s="97" customFormat="1" ht="14.1" customHeight="1" x14ac:dyDescent="0.2">
      <c r="A58" s="70"/>
      <c r="B58" s="9" t="s">
        <v>72</v>
      </c>
      <c r="C58" s="10" t="s">
        <v>0</v>
      </c>
      <c r="D58" s="9" t="s">
        <v>50</v>
      </c>
      <c r="E58" s="12">
        <v>10234.1</v>
      </c>
      <c r="F58" s="11">
        <f t="shared" ref="F58:F88" si="6">E58</f>
        <v>10234.1</v>
      </c>
      <c r="G58" s="38">
        <v>0.72</v>
      </c>
      <c r="H58" s="11">
        <f t="shared" ref="H58:H88" si="7">G58*F58</f>
        <v>7368.5519999999997</v>
      </c>
      <c r="I58" s="56"/>
      <c r="J58" s="56"/>
      <c r="K58" s="56"/>
      <c r="L58" s="56"/>
      <c r="M58" s="56"/>
      <c r="N58" s="11">
        <f t="shared" si="4"/>
        <v>12587.942999999999</v>
      </c>
      <c r="O58" s="104"/>
      <c r="Q58" s="56"/>
    </row>
    <row r="59" spans="1:17" s="97" customFormat="1" ht="14.1" customHeight="1" x14ac:dyDescent="0.2">
      <c r="A59" s="70"/>
      <c r="B59" s="9" t="s">
        <v>73</v>
      </c>
      <c r="C59" s="10" t="s">
        <v>1</v>
      </c>
      <c r="D59" s="9" t="s">
        <v>50</v>
      </c>
      <c r="E59" s="12">
        <v>1684</v>
      </c>
      <c r="F59" s="11">
        <f t="shared" si="6"/>
        <v>1684</v>
      </c>
      <c r="G59" s="38">
        <f>G$58</f>
        <v>0.72</v>
      </c>
      <c r="H59" s="11">
        <f t="shared" si="7"/>
        <v>1212.48</v>
      </c>
      <c r="I59" s="56"/>
      <c r="J59" s="56"/>
      <c r="K59" s="56"/>
      <c r="L59" s="56"/>
      <c r="M59" s="56"/>
      <c r="N59" s="11">
        <f t="shared" si="4"/>
        <v>2071.3200000000002</v>
      </c>
      <c r="O59" s="104"/>
      <c r="Q59" s="56"/>
    </row>
    <row r="60" spans="1:17" s="97" customFormat="1" ht="14.1" customHeight="1" x14ac:dyDescent="0.2">
      <c r="A60" s="70"/>
      <c r="B60" s="9" t="s">
        <v>169</v>
      </c>
      <c r="C60" s="10" t="s">
        <v>84</v>
      </c>
      <c r="D60" s="9" t="s">
        <v>50</v>
      </c>
      <c r="E60" s="12">
        <v>720</v>
      </c>
      <c r="F60" s="11">
        <f t="shared" si="6"/>
        <v>720</v>
      </c>
      <c r="G60" s="38">
        <f t="shared" ref="G60:G88" si="8">G$58</f>
        <v>0.72</v>
      </c>
      <c r="H60" s="11">
        <f t="shared" si="7"/>
        <v>518.4</v>
      </c>
      <c r="I60" s="56"/>
      <c r="J60" s="56"/>
      <c r="K60" s="56"/>
      <c r="L60" s="56"/>
      <c r="M60" s="56"/>
      <c r="N60" s="11">
        <f t="shared" si="4"/>
        <v>885.59999999999991</v>
      </c>
      <c r="O60" s="104"/>
      <c r="Q60" s="56"/>
    </row>
    <row r="61" spans="1:17" s="97" customFormat="1" ht="14.1" customHeight="1" x14ac:dyDescent="0.2">
      <c r="A61" s="70"/>
      <c r="B61" s="9" t="s">
        <v>170</v>
      </c>
      <c r="C61" s="10" t="s">
        <v>2</v>
      </c>
      <c r="D61" s="9" t="s">
        <v>50</v>
      </c>
      <c r="E61" s="12">
        <v>380.78</v>
      </c>
      <c r="F61" s="11">
        <f t="shared" si="6"/>
        <v>380.78</v>
      </c>
      <c r="G61" s="38">
        <f t="shared" si="8"/>
        <v>0.72</v>
      </c>
      <c r="H61" s="11">
        <f t="shared" si="7"/>
        <v>274.16159999999996</v>
      </c>
      <c r="I61" s="56"/>
      <c r="J61" s="56"/>
      <c r="K61" s="56"/>
      <c r="L61" s="56"/>
      <c r="M61" s="56"/>
      <c r="N61" s="11">
        <f t="shared" si="4"/>
        <v>468.35939999999994</v>
      </c>
      <c r="O61" s="104"/>
      <c r="Q61" s="56"/>
    </row>
    <row r="62" spans="1:17" s="97" customFormat="1" ht="14.1" customHeight="1" x14ac:dyDescent="0.2">
      <c r="A62" s="70"/>
      <c r="B62" s="9" t="s">
        <v>171</v>
      </c>
      <c r="C62" s="10" t="s">
        <v>85</v>
      </c>
      <c r="D62" s="9" t="s">
        <v>50</v>
      </c>
      <c r="E62" s="12">
        <v>720</v>
      </c>
      <c r="F62" s="11">
        <f t="shared" si="6"/>
        <v>720</v>
      </c>
      <c r="G62" s="38">
        <f t="shared" si="8"/>
        <v>0.72</v>
      </c>
      <c r="H62" s="11">
        <f t="shared" si="7"/>
        <v>518.4</v>
      </c>
      <c r="I62" s="56"/>
      <c r="J62" s="56"/>
      <c r="K62" s="56"/>
      <c r="L62" s="56"/>
      <c r="M62" s="56"/>
      <c r="N62" s="11">
        <f t="shared" si="4"/>
        <v>885.59999999999991</v>
      </c>
      <c r="O62" s="104"/>
      <c r="Q62" s="56"/>
    </row>
    <row r="63" spans="1:17" s="97" customFormat="1" ht="14.1" customHeight="1" x14ac:dyDescent="0.2">
      <c r="A63" s="70"/>
      <c r="B63" s="9" t="s">
        <v>172</v>
      </c>
      <c r="C63" s="10" t="s">
        <v>3</v>
      </c>
      <c r="D63" s="9" t="s">
        <v>50</v>
      </c>
      <c r="E63" s="12">
        <v>639.83000000000004</v>
      </c>
      <c r="F63" s="11">
        <f t="shared" si="6"/>
        <v>639.83000000000004</v>
      </c>
      <c r="G63" s="38">
        <f t="shared" si="8"/>
        <v>0.72</v>
      </c>
      <c r="H63" s="11">
        <f t="shared" si="7"/>
        <v>460.67759999999998</v>
      </c>
      <c r="I63" s="56"/>
      <c r="J63" s="56"/>
      <c r="K63" s="56"/>
      <c r="L63" s="56"/>
      <c r="M63" s="56"/>
      <c r="N63" s="11">
        <f t="shared" si="4"/>
        <v>786.99090000000001</v>
      </c>
      <c r="O63" s="104"/>
      <c r="Q63" s="56"/>
    </row>
    <row r="64" spans="1:17" s="97" customFormat="1" ht="14.1" customHeight="1" x14ac:dyDescent="0.2">
      <c r="A64" s="70"/>
      <c r="B64" s="9" t="s">
        <v>173</v>
      </c>
      <c r="C64" s="10" t="s">
        <v>4</v>
      </c>
      <c r="D64" s="9" t="s">
        <v>50</v>
      </c>
      <c r="E64" s="12">
        <v>11013.73</v>
      </c>
      <c r="F64" s="11">
        <f t="shared" si="6"/>
        <v>11013.73</v>
      </c>
      <c r="G64" s="38">
        <f t="shared" si="8"/>
        <v>0.72</v>
      </c>
      <c r="H64" s="11">
        <f t="shared" si="7"/>
        <v>7929.8855999999996</v>
      </c>
      <c r="I64" s="56"/>
      <c r="J64" s="56"/>
      <c r="K64" s="56"/>
      <c r="L64" s="56"/>
      <c r="M64" s="56"/>
      <c r="N64" s="11">
        <f t="shared" si="4"/>
        <v>13546.8879</v>
      </c>
      <c r="O64" s="104"/>
      <c r="Q64" s="56"/>
    </row>
    <row r="65" spans="1:17" s="97" customFormat="1" ht="14.1" customHeight="1" x14ac:dyDescent="0.2">
      <c r="A65" s="70"/>
      <c r="B65" s="9" t="s">
        <v>174</v>
      </c>
      <c r="C65" s="10" t="s">
        <v>86</v>
      </c>
      <c r="D65" s="9" t="s">
        <v>50</v>
      </c>
      <c r="E65" s="12">
        <v>720</v>
      </c>
      <c r="F65" s="11">
        <f t="shared" si="6"/>
        <v>720</v>
      </c>
      <c r="G65" s="38">
        <f t="shared" si="8"/>
        <v>0.72</v>
      </c>
      <c r="H65" s="11">
        <f t="shared" si="7"/>
        <v>518.4</v>
      </c>
      <c r="I65" s="56"/>
      <c r="J65" s="56"/>
      <c r="K65" s="56"/>
      <c r="L65" s="56"/>
      <c r="M65" s="56"/>
      <c r="N65" s="11">
        <f t="shared" si="4"/>
        <v>885.59999999999991</v>
      </c>
      <c r="O65" s="104"/>
      <c r="Q65" s="56"/>
    </row>
    <row r="66" spans="1:17" s="97" customFormat="1" ht="14.1" customHeight="1" x14ac:dyDescent="0.2">
      <c r="A66" s="70"/>
      <c r="B66" s="9" t="s">
        <v>175</v>
      </c>
      <c r="C66" s="10" t="s">
        <v>5</v>
      </c>
      <c r="D66" s="9" t="s">
        <v>50</v>
      </c>
      <c r="E66" s="12">
        <v>2520</v>
      </c>
      <c r="F66" s="11">
        <f t="shared" si="6"/>
        <v>2520</v>
      </c>
      <c r="G66" s="38">
        <f t="shared" si="8"/>
        <v>0.72</v>
      </c>
      <c r="H66" s="11">
        <f t="shared" si="7"/>
        <v>1814.3999999999999</v>
      </c>
      <c r="I66" s="56"/>
      <c r="J66" s="56"/>
      <c r="K66" s="56"/>
      <c r="L66" s="56"/>
      <c r="M66" s="56"/>
      <c r="N66" s="11">
        <f t="shared" si="4"/>
        <v>3099.6</v>
      </c>
      <c r="O66" s="104"/>
      <c r="Q66" s="56"/>
    </row>
    <row r="67" spans="1:17" s="97" customFormat="1" ht="14.1" customHeight="1" x14ac:dyDescent="0.2">
      <c r="A67" s="70"/>
      <c r="B67" s="9" t="s">
        <v>176</v>
      </c>
      <c r="C67" s="10" t="s">
        <v>87</v>
      </c>
      <c r="D67" s="9" t="s">
        <v>50</v>
      </c>
      <c r="E67" s="12">
        <v>1840</v>
      </c>
      <c r="F67" s="11">
        <f t="shared" si="6"/>
        <v>1840</v>
      </c>
      <c r="G67" s="38">
        <f t="shared" si="8"/>
        <v>0.72</v>
      </c>
      <c r="H67" s="11">
        <f t="shared" si="7"/>
        <v>1324.8</v>
      </c>
      <c r="I67" s="56"/>
      <c r="J67" s="56"/>
      <c r="K67" s="56"/>
      <c r="L67" s="56"/>
      <c r="M67" s="56"/>
      <c r="N67" s="11">
        <f t="shared" si="4"/>
        <v>2263.1999999999998</v>
      </c>
      <c r="O67" s="104"/>
      <c r="Q67" s="56"/>
    </row>
    <row r="68" spans="1:17" s="97" customFormat="1" ht="14.1" customHeight="1" x14ac:dyDescent="0.2">
      <c r="A68" s="70"/>
      <c r="B68" s="9" t="s">
        <v>177</v>
      </c>
      <c r="C68" s="10" t="s">
        <v>88</v>
      </c>
      <c r="D68" s="9" t="s">
        <v>50</v>
      </c>
      <c r="E68" s="12">
        <v>1280</v>
      </c>
      <c r="F68" s="11">
        <f t="shared" si="6"/>
        <v>1280</v>
      </c>
      <c r="G68" s="38">
        <f t="shared" si="8"/>
        <v>0.72</v>
      </c>
      <c r="H68" s="11">
        <f t="shared" si="7"/>
        <v>921.59999999999991</v>
      </c>
      <c r="I68" s="56"/>
      <c r="J68" s="56"/>
      <c r="K68" s="56"/>
      <c r="L68" s="56"/>
      <c r="M68" s="56"/>
      <c r="N68" s="11">
        <f t="shared" si="4"/>
        <v>1574.3999999999999</v>
      </c>
      <c r="O68" s="104"/>
      <c r="Q68" s="56"/>
    </row>
    <row r="69" spans="1:17" s="97" customFormat="1" ht="14.1" customHeight="1" x14ac:dyDescent="0.2">
      <c r="A69" s="70"/>
      <c r="B69" s="9" t="s">
        <v>178</v>
      </c>
      <c r="C69" s="10" t="s">
        <v>89</v>
      </c>
      <c r="D69" s="9" t="s">
        <v>50</v>
      </c>
      <c r="E69" s="12">
        <v>440</v>
      </c>
      <c r="F69" s="11">
        <f t="shared" si="6"/>
        <v>440</v>
      </c>
      <c r="G69" s="38">
        <f t="shared" si="8"/>
        <v>0.72</v>
      </c>
      <c r="H69" s="11">
        <f t="shared" si="7"/>
        <v>316.8</v>
      </c>
      <c r="I69" s="56"/>
      <c r="J69" s="56"/>
      <c r="K69" s="56"/>
      <c r="L69" s="56"/>
      <c r="M69" s="56"/>
      <c r="N69" s="11">
        <f t="shared" si="4"/>
        <v>541.20000000000005</v>
      </c>
      <c r="O69" s="104"/>
      <c r="Q69" s="56"/>
    </row>
    <row r="70" spans="1:17" s="97" customFormat="1" ht="14.1" customHeight="1" x14ac:dyDescent="0.2">
      <c r="A70" s="70"/>
      <c r="B70" s="9" t="s">
        <v>179</v>
      </c>
      <c r="C70" s="10" t="s">
        <v>90</v>
      </c>
      <c r="D70" s="9" t="s">
        <v>50</v>
      </c>
      <c r="E70" s="12">
        <v>720</v>
      </c>
      <c r="F70" s="11">
        <f t="shared" si="6"/>
        <v>720</v>
      </c>
      <c r="G70" s="38">
        <f t="shared" si="8"/>
        <v>0.72</v>
      </c>
      <c r="H70" s="11">
        <f t="shared" si="7"/>
        <v>518.4</v>
      </c>
      <c r="I70" s="56"/>
      <c r="J70" s="56"/>
      <c r="K70" s="56"/>
      <c r="L70" s="56"/>
      <c r="M70" s="56"/>
      <c r="N70" s="11">
        <f t="shared" si="4"/>
        <v>885.59999999999991</v>
      </c>
      <c r="O70" s="104"/>
      <c r="Q70" s="56"/>
    </row>
    <row r="71" spans="1:17" s="97" customFormat="1" ht="14.1" customHeight="1" x14ac:dyDescent="0.2">
      <c r="A71" s="70"/>
      <c r="B71" s="9" t="s">
        <v>180</v>
      </c>
      <c r="C71" s="10" t="s">
        <v>91</v>
      </c>
      <c r="D71" s="9" t="s">
        <v>50</v>
      </c>
      <c r="E71" s="12">
        <v>720</v>
      </c>
      <c r="F71" s="11">
        <f t="shared" si="6"/>
        <v>720</v>
      </c>
      <c r="G71" s="38">
        <f t="shared" si="8"/>
        <v>0.72</v>
      </c>
      <c r="H71" s="11">
        <f t="shared" si="7"/>
        <v>518.4</v>
      </c>
      <c r="I71" s="56"/>
      <c r="J71" s="56"/>
      <c r="K71" s="56"/>
      <c r="L71" s="56"/>
      <c r="M71" s="56"/>
      <c r="N71" s="11">
        <f t="shared" si="4"/>
        <v>885.59999999999991</v>
      </c>
      <c r="O71" s="104"/>
      <c r="Q71" s="56"/>
    </row>
    <row r="72" spans="1:17" s="97" customFormat="1" ht="14.1" customHeight="1" x14ac:dyDescent="0.2">
      <c r="A72" s="70"/>
      <c r="B72" s="9" t="s">
        <v>181</v>
      </c>
      <c r="C72" s="10" t="s">
        <v>6</v>
      </c>
      <c r="D72" s="9" t="s">
        <v>50</v>
      </c>
      <c r="E72" s="12">
        <v>5282.03</v>
      </c>
      <c r="F72" s="11">
        <f t="shared" si="6"/>
        <v>5282.03</v>
      </c>
      <c r="G72" s="38">
        <f t="shared" si="8"/>
        <v>0.72</v>
      </c>
      <c r="H72" s="11">
        <f t="shared" si="7"/>
        <v>3803.0615999999995</v>
      </c>
      <c r="I72" s="56"/>
      <c r="J72" s="56"/>
      <c r="K72" s="56"/>
      <c r="L72" s="56"/>
      <c r="M72" s="56"/>
      <c r="N72" s="11">
        <f t="shared" si="4"/>
        <v>6496.8968999999997</v>
      </c>
      <c r="O72" s="104"/>
      <c r="Q72" s="56"/>
    </row>
    <row r="73" spans="1:17" s="97" customFormat="1" ht="14.1" customHeight="1" x14ac:dyDescent="0.2">
      <c r="A73" s="70"/>
      <c r="B73" s="9" t="s">
        <v>182</v>
      </c>
      <c r="C73" s="10" t="s">
        <v>92</v>
      </c>
      <c r="D73" s="9" t="s">
        <v>50</v>
      </c>
      <c r="E73" s="12">
        <v>600</v>
      </c>
      <c r="F73" s="11">
        <f t="shared" si="6"/>
        <v>600</v>
      </c>
      <c r="G73" s="38">
        <f t="shared" si="8"/>
        <v>0.72</v>
      </c>
      <c r="H73" s="11">
        <f t="shared" si="7"/>
        <v>432</v>
      </c>
      <c r="I73" s="56"/>
      <c r="J73" s="56"/>
      <c r="K73" s="56"/>
      <c r="L73" s="56"/>
      <c r="M73" s="56"/>
      <c r="N73" s="11">
        <f t="shared" si="4"/>
        <v>738</v>
      </c>
      <c r="O73" s="104"/>
      <c r="Q73" s="56"/>
    </row>
    <row r="74" spans="1:17" s="97" customFormat="1" ht="14.1" customHeight="1" x14ac:dyDescent="0.2">
      <c r="A74" s="70"/>
      <c r="B74" s="9" t="s">
        <v>183</v>
      </c>
      <c r="C74" s="10" t="s">
        <v>7</v>
      </c>
      <c r="D74" s="9" t="s">
        <v>50</v>
      </c>
      <c r="E74" s="12">
        <v>990</v>
      </c>
      <c r="F74" s="11">
        <f t="shared" si="6"/>
        <v>990</v>
      </c>
      <c r="G74" s="38">
        <f t="shared" si="8"/>
        <v>0.72</v>
      </c>
      <c r="H74" s="11">
        <f t="shared" si="7"/>
        <v>712.8</v>
      </c>
      <c r="I74" s="56"/>
      <c r="J74" s="56"/>
      <c r="K74" s="56"/>
      <c r="L74" s="56"/>
      <c r="M74" s="56"/>
      <c r="N74" s="11">
        <f t="shared" si="4"/>
        <v>1217.7</v>
      </c>
      <c r="O74" s="104"/>
      <c r="Q74" s="56"/>
    </row>
    <row r="75" spans="1:17" s="97" customFormat="1" ht="14.1" customHeight="1" x14ac:dyDescent="0.2">
      <c r="A75" s="70"/>
      <c r="B75" s="9" t="s">
        <v>184</v>
      </c>
      <c r="C75" s="10" t="s">
        <v>93</v>
      </c>
      <c r="D75" s="9" t="s">
        <v>50</v>
      </c>
      <c r="E75" s="12">
        <v>800</v>
      </c>
      <c r="F75" s="11">
        <f t="shared" si="6"/>
        <v>800</v>
      </c>
      <c r="G75" s="38">
        <f t="shared" si="8"/>
        <v>0.72</v>
      </c>
      <c r="H75" s="11">
        <f t="shared" si="7"/>
        <v>576</v>
      </c>
      <c r="I75" s="56"/>
      <c r="J75" s="56"/>
      <c r="K75" s="56"/>
      <c r="L75" s="56"/>
      <c r="M75" s="56"/>
      <c r="N75" s="11">
        <f t="shared" si="4"/>
        <v>984</v>
      </c>
      <c r="O75" s="104"/>
      <c r="Q75" s="56"/>
    </row>
    <row r="76" spans="1:17" s="97" customFormat="1" ht="14.1" customHeight="1" x14ac:dyDescent="0.2">
      <c r="A76" s="70"/>
      <c r="B76" s="9" t="s">
        <v>185</v>
      </c>
      <c r="C76" s="10" t="s">
        <v>8</v>
      </c>
      <c r="D76" s="9" t="s">
        <v>50</v>
      </c>
      <c r="E76" s="12">
        <v>1550</v>
      </c>
      <c r="F76" s="11">
        <f t="shared" si="6"/>
        <v>1550</v>
      </c>
      <c r="G76" s="38">
        <f t="shared" si="8"/>
        <v>0.72</v>
      </c>
      <c r="H76" s="11">
        <f t="shared" si="7"/>
        <v>1116</v>
      </c>
      <c r="I76" s="56"/>
      <c r="J76" s="56"/>
      <c r="K76" s="56"/>
      <c r="L76" s="56"/>
      <c r="M76" s="56"/>
      <c r="N76" s="11">
        <f t="shared" si="4"/>
        <v>1906.5</v>
      </c>
      <c r="O76" s="104"/>
      <c r="Q76" s="56"/>
    </row>
    <row r="77" spans="1:17" s="97" customFormat="1" ht="14.1" customHeight="1" x14ac:dyDescent="0.2">
      <c r="A77" s="70"/>
      <c r="B77" s="9" t="s">
        <v>186</v>
      </c>
      <c r="C77" s="10" t="s">
        <v>9</v>
      </c>
      <c r="D77" s="9" t="s">
        <v>50</v>
      </c>
      <c r="E77" s="12">
        <v>1410</v>
      </c>
      <c r="F77" s="11">
        <f t="shared" si="6"/>
        <v>1410</v>
      </c>
      <c r="G77" s="38">
        <f t="shared" si="8"/>
        <v>0.72</v>
      </c>
      <c r="H77" s="11">
        <f t="shared" si="7"/>
        <v>1015.1999999999999</v>
      </c>
      <c r="I77" s="56"/>
      <c r="J77" s="56"/>
      <c r="K77" s="56"/>
      <c r="L77" s="56"/>
      <c r="M77" s="56"/>
      <c r="N77" s="11">
        <f t="shared" si="4"/>
        <v>1734.3</v>
      </c>
      <c r="O77" s="104"/>
      <c r="Q77" s="56"/>
    </row>
    <row r="78" spans="1:17" s="97" customFormat="1" ht="14.1" customHeight="1" x14ac:dyDescent="0.2">
      <c r="A78" s="70"/>
      <c r="B78" s="9" t="s">
        <v>187</v>
      </c>
      <c r="C78" s="10" t="s">
        <v>94</v>
      </c>
      <c r="D78" s="9" t="s">
        <v>50</v>
      </c>
      <c r="E78" s="12">
        <v>2200</v>
      </c>
      <c r="F78" s="11">
        <f t="shared" si="6"/>
        <v>2200</v>
      </c>
      <c r="G78" s="38">
        <f t="shared" si="8"/>
        <v>0.72</v>
      </c>
      <c r="H78" s="11">
        <f t="shared" si="7"/>
        <v>1584</v>
      </c>
      <c r="I78" s="56"/>
      <c r="J78" s="56"/>
      <c r="K78" s="56"/>
      <c r="L78" s="56"/>
      <c r="M78" s="56"/>
      <c r="N78" s="11">
        <f t="shared" si="4"/>
        <v>2706</v>
      </c>
      <c r="O78" s="104"/>
      <c r="Q78" s="56"/>
    </row>
    <row r="79" spans="1:17" s="97" customFormat="1" ht="14.1" customHeight="1" x14ac:dyDescent="0.2">
      <c r="A79" s="70"/>
      <c r="B79" s="9" t="s">
        <v>188</v>
      </c>
      <c r="C79" s="10" t="s">
        <v>10</v>
      </c>
      <c r="D79" s="9" t="s">
        <v>50</v>
      </c>
      <c r="E79" s="12">
        <v>1690</v>
      </c>
      <c r="F79" s="11">
        <f t="shared" si="6"/>
        <v>1690</v>
      </c>
      <c r="G79" s="38">
        <f t="shared" si="8"/>
        <v>0.72</v>
      </c>
      <c r="H79" s="11">
        <f t="shared" si="7"/>
        <v>1216.8</v>
      </c>
      <c r="I79" s="56"/>
      <c r="J79" s="56"/>
      <c r="K79" s="56"/>
      <c r="L79" s="56"/>
      <c r="M79" s="56"/>
      <c r="N79" s="11">
        <f t="shared" si="4"/>
        <v>2078.6999999999998</v>
      </c>
      <c r="O79" s="104"/>
      <c r="Q79" s="56"/>
    </row>
    <row r="80" spans="1:17" s="97" customFormat="1" ht="14.1" customHeight="1" x14ac:dyDescent="0.2">
      <c r="A80" s="70"/>
      <c r="B80" s="9" t="s">
        <v>189</v>
      </c>
      <c r="C80" s="10" t="s">
        <v>11</v>
      </c>
      <c r="D80" s="9" t="s">
        <v>50</v>
      </c>
      <c r="E80" s="12">
        <v>3364</v>
      </c>
      <c r="F80" s="11">
        <f t="shared" si="6"/>
        <v>3364</v>
      </c>
      <c r="G80" s="38">
        <f t="shared" si="8"/>
        <v>0.72</v>
      </c>
      <c r="H80" s="11">
        <f t="shared" si="7"/>
        <v>2422.08</v>
      </c>
      <c r="I80" s="56"/>
      <c r="J80" s="56"/>
      <c r="K80" s="56"/>
      <c r="L80" s="56"/>
      <c r="M80" s="56"/>
      <c r="N80" s="11">
        <f t="shared" si="4"/>
        <v>4137.72</v>
      </c>
      <c r="O80" s="104"/>
      <c r="Q80" s="56"/>
    </row>
    <row r="81" spans="1:17" s="97" customFormat="1" ht="14.1" customHeight="1" x14ac:dyDescent="0.2">
      <c r="A81" s="70"/>
      <c r="B81" s="9" t="s">
        <v>190</v>
      </c>
      <c r="C81" s="10" t="s">
        <v>12</v>
      </c>
      <c r="D81" s="9" t="s">
        <v>50</v>
      </c>
      <c r="E81" s="12">
        <v>2110</v>
      </c>
      <c r="F81" s="11">
        <f t="shared" si="6"/>
        <v>2110</v>
      </c>
      <c r="G81" s="38">
        <f t="shared" si="8"/>
        <v>0.72</v>
      </c>
      <c r="H81" s="11">
        <f t="shared" si="7"/>
        <v>1519.2</v>
      </c>
      <c r="I81" s="56"/>
      <c r="J81" s="56"/>
      <c r="K81" s="56"/>
      <c r="L81" s="56"/>
      <c r="M81" s="56"/>
      <c r="N81" s="11">
        <f t="shared" si="4"/>
        <v>2595.3000000000002</v>
      </c>
      <c r="O81" s="104"/>
      <c r="Q81" s="56"/>
    </row>
    <row r="82" spans="1:17" s="97" customFormat="1" ht="14.1" customHeight="1" x14ac:dyDescent="0.2">
      <c r="A82" s="70"/>
      <c r="B82" s="9" t="s">
        <v>191</v>
      </c>
      <c r="C82" s="10" t="s">
        <v>95</v>
      </c>
      <c r="D82" s="9" t="s">
        <v>50</v>
      </c>
      <c r="E82" s="12">
        <v>1980</v>
      </c>
      <c r="F82" s="11">
        <f t="shared" si="6"/>
        <v>1980</v>
      </c>
      <c r="G82" s="38">
        <f t="shared" si="8"/>
        <v>0.72</v>
      </c>
      <c r="H82" s="11">
        <f t="shared" si="7"/>
        <v>1425.6</v>
      </c>
      <c r="I82" s="56"/>
      <c r="J82" s="56"/>
      <c r="K82" s="56"/>
      <c r="L82" s="56"/>
      <c r="M82" s="56"/>
      <c r="N82" s="11">
        <f t="shared" si="4"/>
        <v>2435.4</v>
      </c>
      <c r="O82" s="104"/>
      <c r="Q82" s="56"/>
    </row>
    <row r="83" spans="1:17" s="97" customFormat="1" ht="14.1" customHeight="1" x14ac:dyDescent="0.2">
      <c r="A83" s="70"/>
      <c r="B83" s="9" t="s">
        <v>192</v>
      </c>
      <c r="C83" s="10" t="s">
        <v>13</v>
      </c>
      <c r="D83" s="9" t="s">
        <v>50</v>
      </c>
      <c r="E83" s="12">
        <v>1970</v>
      </c>
      <c r="F83" s="11">
        <f t="shared" si="6"/>
        <v>1970</v>
      </c>
      <c r="G83" s="38">
        <f t="shared" si="8"/>
        <v>0.72</v>
      </c>
      <c r="H83" s="11">
        <f t="shared" si="7"/>
        <v>1418.3999999999999</v>
      </c>
      <c r="I83" s="56"/>
      <c r="J83" s="56"/>
      <c r="K83" s="56"/>
      <c r="L83" s="56"/>
      <c r="M83" s="56"/>
      <c r="N83" s="11">
        <f t="shared" si="4"/>
        <v>2423.1</v>
      </c>
      <c r="O83" s="104"/>
      <c r="Q83" s="56"/>
    </row>
    <row r="84" spans="1:17" s="97" customFormat="1" ht="14.1" customHeight="1" x14ac:dyDescent="0.2">
      <c r="A84" s="70"/>
      <c r="B84" s="9" t="s">
        <v>193</v>
      </c>
      <c r="C84" s="10" t="s">
        <v>96</v>
      </c>
      <c r="D84" s="9" t="s">
        <v>50</v>
      </c>
      <c r="E84" s="12">
        <v>1600</v>
      </c>
      <c r="F84" s="11">
        <f t="shared" si="6"/>
        <v>1600</v>
      </c>
      <c r="G84" s="38">
        <f t="shared" si="8"/>
        <v>0.72</v>
      </c>
      <c r="H84" s="11">
        <f t="shared" si="7"/>
        <v>1152</v>
      </c>
      <c r="I84" s="56"/>
      <c r="J84" s="56"/>
      <c r="K84" s="56"/>
      <c r="L84" s="56"/>
      <c r="M84" s="56"/>
      <c r="N84" s="11">
        <f t="shared" si="4"/>
        <v>1968</v>
      </c>
      <c r="O84" s="104"/>
      <c r="Q84" s="56"/>
    </row>
    <row r="85" spans="1:17" s="97" customFormat="1" ht="14.1" customHeight="1" x14ac:dyDescent="0.2">
      <c r="A85" s="70"/>
      <c r="B85" s="9" t="s">
        <v>194</v>
      </c>
      <c r="C85" s="10" t="s">
        <v>14</v>
      </c>
      <c r="D85" s="9" t="s">
        <v>50</v>
      </c>
      <c r="E85" s="12">
        <v>1830</v>
      </c>
      <c r="F85" s="11">
        <f t="shared" si="6"/>
        <v>1830</v>
      </c>
      <c r="G85" s="38">
        <f t="shared" si="8"/>
        <v>0.72</v>
      </c>
      <c r="H85" s="11">
        <f t="shared" si="7"/>
        <v>1317.6</v>
      </c>
      <c r="I85" s="56"/>
      <c r="J85" s="56"/>
      <c r="K85" s="56"/>
      <c r="L85" s="56"/>
      <c r="M85" s="56"/>
      <c r="N85" s="11">
        <f t="shared" si="4"/>
        <v>2250.9</v>
      </c>
      <c r="O85" s="104"/>
      <c r="Q85" s="56"/>
    </row>
    <row r="86" spans="1:17" s="97" customFormat="1" ht="14.1" customHeight="1" x14ac:dyDescent="0.2">
      <c r="A86" s="70"/>
      <c r="B86" s="9" t="s">
        <v>195</v>
      </c>
      <c r="C86" s="10" t="s">
        <v>15</v>
      </c>
      <c r="D86" s="9" t="s">
        <v>50</v>
      </c>
      <c r="E86" s="12">
        <v>1970</v>
      </c>
      <c r="F86" s="11">
        <f t="shared" si="6"/>
        <v>1970</v>
      </c>
      <c r="G86" s="38">
        <f t="shared" si="8"/>
        <v>0.72</v>
      </c>
      <c r="H86" s="11">
        <f t="shared" si="7"/>
        <v>1418.3999999999999</v>
      </c>
      <c r="I86" s="56"/>
      <c r="J86" s="56"/>
      <c r="K86" s="56"/>
      <c r="L86" s="56"/>
      <c r="M86" s="56"/>
      <c r="N86" s="11">
        <f t="shared" si="4"/>
        <v>2423.1</v>
      </c>
      <c r="O86" s="104"/>
      <c r="Q86" s="56"/>
    </row>
    <row r="87" spans="1:17" s="97" customFormat="1" ht="14.1" customHeight="1" x14ac:dyDescent="0.2">
      <c r="A87" s="70"/>
      <c r="B87" s="9" t="s">
        <v>196</v>
      </c>
      <c r="C87" s="10" t="s">
        <v>16</v>
      </c>
      <c r="D87" s="9" t="s">
        <v>50</v>
      </c>
      <c r="E87" s="12">
        <v>1830</v>
      </c>
      <c r="F87" s="11">
        <f t="shared" si="6"/>
        <v>1830</v>
      </c>
      <c r="G87" s="38">
        <f t="shared" si="8"/>
        <v>0.72</v>
      </c>
      <c r="H87" s="11">
        <f t="shared" si="7"/>
        <v>1317.6</v>
      </c>
      <c r="I87" s="56"/>
      <c r="J87" s="56"/>
      <c r="K87" s="56"/>
      <c r="L87" s="56"/>
      <c r="M87" s="56"/>
      <c r="N87" s="11">
        <f t="shared" si="4"/>
        <v>2250.9</v>
      </c>
      <c r="O87" s="104"/>
      <c r="Q87" s="56"/>
    </row>
    <row r="88" spans="1:17" s="97" customFormat="1" ht="14.1" customHeight="1" x14ac:dyDescent="0.2">
      <c r="A88" s="70"/>
      <c r="B88" s="9" t="s">
        <v>197</v>
      </c>
      <c r="C88" s="10" t="s">
        <v>17</v>
      </c>
      <c r="D88" s="9" t="s">
        <v>50</v>
      </c>
      <c r="E88" s="12">
        <v>1690</v>
      </c>
      <c r="F88" s="11">
        <f t="shared" si="6"/>
        <v>1690</v>
      </c>
      <c r="G88" s="38">
        <f t="shared" si="8"/>
        <v>0.72</v>
      </c>
      <c r="H88" s="11">
        <f t="shared" si="7"/>
        <v>1216.8</v>
      </c>
      <c r="I88" s="56"/>
      <c r="J88" s="56"/>
      <c r="K88" s="56"/>
      <c r="L88" s="56"/>
      <c r="M88" s="56"/>
      <c r="N88" s="11">
        <f t="shared" si="4"/>
        <v>2078.6999999999998</v>
      </c>
      <c r="O88" s="104"/>
      <c r="Q88" s="56"/>
    </row>
    <row r="89" spans="1:17" s="97" customFormat="1" ht="14.1" customHeight="1" x14ac:dyDescent="0.2">
      <c r="A89" s="70"/>
      <c r="B89" s="9"/>
      <c r="C89" s="10"/>
      <c r="D89" s="9"/>
      <c r="E89" s="12"/>
      <c r="F89" s="12"/>
      <c r="G89" s="38"/>
      <c r="H89" s="11"/>
      <c r="I89" s="56"/>
      <c r="J89" s="56"/>
      <c r="K89" s="56"/>
      <c r="L89" s="56"/>
      <c r="M89" s="56"/>
      <c r="N89" s="11"/>
      <c r="O89" s="104"/>
      <c r="Q89" s="56"/>
    </row>
    <row r="90" spans="1:17" s="97" customFormat="1" ht="14.1" customHeight="1" x14ac:dyDescent="0.2">
      <c r="A90" s="70"/>
      <c r="B90" s="6" t="s">
        <v>65</v>
      </c>
      <c r="C90" s="14" t="s">
        <v>203</v>
      </c>
      <c r="D90" s="6" t="s">
        <v>50</v>
      </c>
      <c r="E90" s="7">
        <f>SUM(E91:E110)</f>
        <v>28987.86</v>
      </c>
      <c r="F90" s="7">
        <f>SUM(F91:F110)</f>
        <v>28987.86</v>
      </c>
      <c r="G90" s="45"/>
      <c r="H90" s="7">
        <f>SUM(H91:H110)</f>
        <v>20871.259199999997</v>
      </c>
      <c r="I90" s="56"/>
      <c r="J90" s="56"/>
      <c r="K90" s="56"/>
      <c r="L90" s="56"/>
      <c r="M90" s="56"/>
      <c r="N90" s="8">
        <f t="shared" ref="N90:N110" si="9">H90+H472</f>
        <v>35365.189199999993</v>
      </c>
      <c r="O90" s="104"/>
      <c r="Q90" s="56"/>
    </row>
    <row r="91" spans="1:17" s="97" customFormat="1" ht="14.1" customHeight="1" x14ac:dyDescent="0.2">
      <c r="A91" s="70"/>
      <c r="B91" s="9" t="s">
        <v>74</v>
      </c>
      <c r="C91" s="13" t="s">
        <v>18</v>
      </c>
      <c r="D91" s="9" t="s">
        <v>50</v>
      </c>
      <c r="E91" s="11">
        <v>383.8</v>
      </c>
      <c r="F91" s="11">
        <f t="shared" ref="F91:F110" si="10">E91</f>
        <v>383.8</v>
      </c>
      <c r="G91" s="38">
        <v>0.72</v>
      </c>
      <c r="H91" s="11">
        <f t="shared" ref="H91:H110" si="11">G91*F91</f>
        <v>276.33600000000001</v>
      </c>
      <c r="I91" s="56"/>
      <c r="J91" s="56"/>
      <c r="K91" s="56"/>
      <c r="L91" s="56"/>
      <c r="M91" s="56"/>
      <c r="N91" s="11">
        <f t="shared" si="9"/>
        <v>468.23599999999999</v>
      </c>
      <c r="O91" s="104"/>
      <c r="Q91" s="56"/>
    </row>
    <row r="92" spans="1:17" s="97" customFormat="1" ht="14.1" customHeight="1" x14ac:dyDescent="0.2">
      <c r="A92" s="70"/>
      <c r="B92" s="9" t="s">
        <v>75</v>
      </c>
      <c r="C92" s="13" t="s">
        <v>19</v>
      </c>
      <c r="D92" s="9" t="s">
        <v>50</v>
      </c>
      <c r="E92" s="11">
        <v>335.21</v>
      </c>
      <c r="F92" s="11">
        <f t="shared" si="10"/>
        <v>335.21</v>
      </c>
      <c r="G92" s="38">
        <f>G$91</f>
        <v>0.72</v>
      </c>
      <c r="H92" s="11">
        <f t="shared" si="11"/>
        <v>241.35119999999998</v>
      </c>
      <c r="I92" s="56"/>
      <c r="J92" s="56"/>
      <c r="K92" s="56"/>
      <c r="L92" s="56"/>
      <c r="M92" s="56"/>
      <c r="N92" s="11">
        <f t="shared" si="9"/>
        <v>408.95619999999997</v>
      </c>
      <c r="O92" s="104"/>
      <c r="Q92" s="56"/>
    </row>
    <row r="93" spans="1:17" s="97" customFormat="1" ht="14.1" customHeight="1" x14ac:dyDescent="0.2">
      <c r="A93" s="70"/>
      <c r="B93" s="9" t="s">
        <v>76</v>
      </c>
      <c r="C93" s="13" t="s">
        <v>20</v>
      </c>
      <c r="D93" s="9" t="s">
        <v>50</v>
      </c>
      <c r="E93" s="11">
        <v>8900.5300000000007</v>
      </c>
      <c r="F93" s="11">
        <f t="shared" si="10"/>
        <v>8900.5300000000007</v>
      </c>
      <c r="G93" s="38">
        <f t="shared" ref="G93:G110" si="12">G$91</f>
        <v>0.72</v>
      </c>
      <c r="H93" s="11">
        <f t="shared" si="11"/>
        <v>6408.3816000000006</v>
      </c>
      <c r="I93" s="56"/>
      <c r="J93" s="56"/>
      <c r="K93" s="56"/>
      <c r="L93" s="56"/>
      <c r="M93" s="56"/>
      <c r="N93" s="11">
        <f t="shared" si="9"/>
        <v>10858.6466</v>
      </c>
      <c r="O93" s="104"/>
      <c r="Q93" s="56"/>
    </row>
    <row r="94" spans="1:17" s="97" customFormat="1" ht="14.1" customHeight="1" x14ac:dyDescent="0.2">
      <c r="A94" s="70"/>
      <c r="B94" s="9" t="s">
        <v>77</v>
      </c>
      <c r="C94" s="13" t="s">
        <v>97</v>
      </c>
      <c r="D94" s="9" t="s">
        <v>50</v>
      </c>
      <c r="E94" s="11">
        <v>380</v>
      </c>
      <c r="F94" s="11">
        <f t="shared" si="10"/>
        <v>380</v>
      </c>
      <c r="G94" s="38">
        <f t="shared" si="12"/>
        <v>0.72</v>
      </c>
      <c r="H94" s="11">
        <f t="shared" si="11"/>
        <v>273.59999999999997</v>
      </c>
      <c r="I94" s="56"/>
      <c r="J94" s="56"/>
      <c r="K94" s="56"/>
      <c r="L94" s="56"/>
      <c r="M94" s="56"/>
      <c r="N94" s="11">
        <f t="shared" si="9"/>
        <v>463.59999999999997</v>
      </c>
      <c r="O94" s="104"/>
      <c r="Q94" s="56"/>
    </row>
    <row r="95" spans="1:17" s="97" customFormat="1" ht="14.1" customHeight="1" x14ac:dyDescent="0.2">
      <c r="A95" s="70"/>
      <c r="B95" s="9" t="s">
        <v>78</v>
      </c>
      <c r="C95" s="13" t="s">
        <v>98</v>
      </c>
      <c r="D95" s="9" t="s">
        <v>50</v>
      </c>
      <c r="E95" s="11">
        <v>980</v>
      </c>
      <c r="F95" s="11">
        <f t="shared" si="10"/>
        <v>980</v>
      </c>
      <c r="G95" s="38">
        <f t="shared" si="12"/>
        <v>0.72</v>
      </c>
      <c r="H95" s="11">
        <f t="shared" si="11"/>
        <v>705.6</v>
      </c>
      <c r="I95" s="56"/>
      <c r="J95" s="56"/>
      <c r="K95" s="56"/>
      <c r="L95" s="56"/>
      <c r="M95" s="56"/>
      <c r="N95" s="11">
        <f t="shared" si="9"/>
        <v>1195.5999999999999</v>
      </c>
      <c r="O95" s="104"/>
      <c r="Q95" s="56"/>
    </row>
    <row r="96" spans="1:17" s="97" customFormat="1" ht="14.1" customHeight="1" x14ac:dyDescent="0.2">
      <c r="A96" s="70"/>
      <c r="B96" s="9" t="s">
        <v>154</v>
      </c>
      <c r="C96" s="13" t="s">
        <v>99</v>
      </c>
      <c r="D96" s="9" t="s">
        <v>50</v>
      </c>
      <c r="E96" s="11">
        <v>140</v>
      </c>
      <c r="F96" s="11">
        <f t="shared" si="10"/>
        <v>140</v>
      </c>
      <c r="G96" s="38">
        <f t="shared" si="12"/>
        <v>0.72</v>
      </c>
      <c r="H96" s="11">
        <f t="shared" si="11"/>
        <v>100.8</v>
      </c>
      <c r="I96" s="56"/>
      <c r="J96" s="56"/>
      <c r="K96" s="56"/>
      <c r="L96" s="56"/>
      <c r="M96" s="56"/>
      <c r="N96" s="11">
        <f t="shared" si="9"/>
        <v>170.8</v>
      </c>
      <c r="O96" s="104"/>
      <c r="Q96" s="56"/>
    </row>
    <row r="97" spans="1:17" s="97" customFormat="1" ht="14.1" customHeight="1" x14ac:dyDescent="0.2">
      <c r="A97" s="70"/>
      <c r="B97" s="9" t="s">
        <v>155</v>
      </c>
      <c r="C97" s="13" t="s">
        <v>100</v>
      </c>
      <c r="D97" s="9" t="s">
        <v>50</v>
      </c>
      <c r="E97" s="11">
        <v>425</v>
      </c>
      <c r="F97" s="11">
        <f t="shared" si="10"/>
        <v>425</v>
      </c>
      <c r="G97" s="38">
        <f t="shared" si="12"/>
        <v>0.72</v>
      </c>
      <c r="H97" s="11">
        <f t="shared" si="11"/>
        <v>306</v>
      </c>
      <c r="I97" s="56"/>
      <c r="J97" s="56"/>
      <c r="K97" s="56"/>
      <c r="L97" s="56"/>
      <c r="M97" s="56"/>
      <c r="N97" s="11">
        <f t="shared" si="9"/>
        <v>518.5</v>
      </c>
      <c r="O97" s="104"/>
      <c r="Q97" s="56"/>
    </row>
    <row r="98" spans="1:17" s="97" customFormat="1" ht="14.1" customHeight="1" x14ac:dyDescent="0.2">
      <c r="A98" s="70"/>
      <c r="B98" s="9" t="s">
        <v>156</v>
      </c>
      <c r="C98" s="13" t="s">
        <v>101</v>
      </c>
      <c r="D98" s="9" t="s">
        <v>50</v>
      </c>
      <c r="E98" s="11">
        <v>740</v>
      </c>
      <c r="F98" s="11">
        <f t="shared" si="10"/>
        <v>740</v>
      </c>
      <c r="G98" s="38">
        <f t="shared" si="12"/>
        <v>0.72</v>
      </c>
      <c r="H98" s="11">
        <f t="shared" si="11"/>
        <v>532.79999999999995</v>
      </c>
      <c r="I98" s="56"/>
      <c r="J98" s="56"/>
      <c r="K98" s="56"/>
      <c r="L98" s="56"/>
      <c r="M98" s="56"/>
      <c r="N98" s="11">
        <f t="shared" si="9"/>
        <v>902.8</v>
      </c>
      <c r="O98" s="104"/>
      <c r="Q98" s="56"/>
    </row>
    <row r="99" spans="1:17" s="97" customFormat="1" ht="14.1" customHeight="1" x14ac:dyDescent="0.2">
      <c r="A99" s="70"/>
      <c r="B99" s="9" t="s">
        <v>157</v>
      </c>
      <c r="C99" s="13" t="s">
        <v>102</v>
      </c>
      <c r="D99" s="9" t="s">
        <v>50</v>
      </c>
      <c r="E99" s="11">
        <v>480</v>
      </c>
      <c r="F99" s="11">
        <f t="shared" si="10"/>
        <v>480</v>
      </c>
      <c r="G99" s="38">
        <f t="shared" si="12"/>
        <v>0.72</v>
      </c>
      <c r="H99" s="11">
        <f t="shared" si="11"/>
        <v>345.59999999999997</v>
      </c>
      <c r="I99" s="56"/>
      <c r="J99" s="56"/>
      <c r="K99" s="56"/>
      <c r="L99" s="56"/>
      <c r="M99" s="56"/>
      <c r="N99" s="11">
        <f t="shared" si="9"/>
        <v>585.59999999999991</v>
      </c>
      <c r="O99" s="104"/>
      <c r="Q99" s="56"/>
    </row>
    <row r="100" spans="1:17" s="97" customFormat="1" ht="14.1" customHeight="1" x14ac:dyDescent="0.2">
      <c r="A100" s="70"/>
      <c r="B100" s="9" t="s">
        <v>158</v>
      </c>
      <c r="C100" s="13" t="s">
        <v>103</v>
      </c>
      <c r="D100" s="9" t="s">
        <v>50</v>
      </c>
      <c r="E100" s="11">
        <v>1600</v>
      </c>
      <c r="F100" s="11">
        <f t="shared" si="10"/>
        <v>1600</v>
      </c>
      <c r="G100" s="38">
        <f t="shared" si="12"/>
        <v>0.72</v>
      </c>
      <c r="H100" s="11">
        <f t="shared" si="11"/>
        <v>1152</v>
      </c>
      <c r="I100" s="56"/>
      <c r="J100" s="56"/>
      <c r="K100" s="56"/>
      <c r="L100" s="56"/>
      <c r="M100" s="56"/>
      <c r="N100" s="11">
        <f t="shared" si="9"/>
        <v>1952</v>
      </c>
      <c r="O100" s="104"/>
      <c r="Q100" s="56"/>
    </row>
    <row r="101" spans="1:17" s="97" customFormat="1" ht="14.1" customHeight="1" x14ac:dyDescent="0.2">
      <c r="A101" s="70"/>
      <c r="B101" s="9" t="s">
        <v>159</v>
      </c>
      <c r="C101" s="13" t="s">
        <v>104</v>
      </c>
      <c r="D101" s="9" t="s">
        <v>50</v>
      </c>
      <c r="E101" s="11">
        <v>2920.39</v>
      </c>
      <c r="F101" s="11">
        <f t="shared" si="10"/>
        <v>2920.39</v>
      </c>
      <c r="G101" s="38">
        <f t="shared" si="12"/>
        <v>0.72</v>
      </c>
      <c r="H101" s="11">
        <f t="shared" si="11"/>
        <v>2102.6807999999996</v>
      </c>
      <c r="I101" s="56"/>
      <c r="J101" s="56"/>
      <c r="K101" s="56"/>
      <c r="L101" s="56"/>
      <c r="M101" s="56"/>
      <c r="N101" s="11">
        <f t="shared" si="9"/>
        <v>3562.8757999999998</v>
      </c>
      <c r="O101" s="104"/>
      <c r="Q101" s="56"/>
    </row>
    <row r="102" spans="1:17" s="97" customFormat="1" ht="14.1" customHeight="1" x14ac:dyDescent="0.2">
      <c r="A102" s="70"/>
      <c r="B102" s="9" t="s">
        <v>160</v>
      </c>
      <c r="C102" s="13" t="s">
        <v>105</v>
      </c>
      <c r="D102" s="9" t="s">
        <v>50</v>
      </c>
      <c r="E102" s="11">
        <v>1881.85</v>
      </c>
      <c r="F102" s="11">
        <f t="shared" si="10"/>
        <v>1881.85</v>
      </c>
      <c r="G102" s="38">
        <f t="shared" si="12"/>
        <v>0.72</v>
      </c>
      <c r="H102" s="11">
        <f t="shared" si="11"/>
        <v>1354.9319999999998</v>
      </c>
      <c r="I102" s="56"/>
      <c r="J102" s="56"/>
      <c r="K102" s="56"/>
      <c r="L102" s="56"/>
      <c r="M102" s="56"/>
      <c r="N102" s="11">
        <f t="shared" si="9"/>
        <v>2295.857</v>
      </c>
      <c r="O102" s="104"/>
      <c r="Q102" s="56"/>
    </row>
    <row r="103" spans="1:17" s="97" customFormat="1" ht="14.1" customHeight="1" x14ac:dyDescent="0.2">
      <c r="A103" s="70"/>
      <c r="B103" s="9" t="s">
        <v>161</v>
      </c>
      <c r="C103" s="13" t="s">
        <v>106</v>
      </c>
      <c r="D103" s="9" t="s">
        <v>50</v>
      </c>
      <c r="E103" s="11">
        <v>1700</v>
      </c>
      <c r="F103" s="11">
        <f t="shared" si="10"/>
        <v>1700</v>
      </c>
      <c r="G103" s="38">
        <f t="shared" si="12"/>
        <v>0.72</v>
      </c>
      <c r="H103" s="11">
        <f t="shared" si="11"/>
        <v>1224</v>
      </c>
      <c r="I103" s="56"/>
      <c r="J103" s="56"/>
      <c r="K103" s="56"/>
      <c r="L103" s="56"/>
      <c r="M103" s="56"/>
      <c r="N103" s="11">
        <f t="shared" si="9"/>
        <v>2074</v>
      </c>
      <c r="O103" s="104"/>
      <c r="Q103" s="56"/>
    </row>
    <row r="104" spans="1:17" s="97" customFormat="1" ht="14.1" customHeight="1" x14ac:dyDescent="0.2">
      <c r="A104" s="70"/>
      <c r="B104" s="9" t="s">
        <v>163</v>
      </c>
      <c r="C104" s="13" t="s">
        <v>21</v>
      </c>
      <c r="D104" s="9" t="s">
        <v>50</v>
      </c>
      <c r="E104" s="11">
        <v>1414</v>
      </c>
      <c r="F104" s="11">
        <f t="shared" si="10"/>
        <v>1414</v>
      </c>
      <c r="G104" s="38">
        <f t="shared" si="12"/>
        <v>0.72</v>
      </c>
      <c r="H104" s="11">
        <f t="shared" si="11"/>
        <v>1018.0799999999999</v>
      </c>
      <c r="I104" s="56"/>
      <c r="J104" s="56"/>
      <c r="K104" s="56"/>
      <c r="L104" s="56"/>
      <c r="M104" s="56"/>
      <c r="N104" s="11">
        <f t="shared" si="9"/>
        <v>1725.08</v>
      </c>
      <c r="O104" s="104"/>
      <c r="Q104" s="56"/>
    </row>
    <row r="105" spans="1:17" s="97" customFormat="1" ht="14.1" customHeight="1" x14ac:dyDescent="0.2">
      <c r="A105" s="70"/>
      <c r="B105" s="9" t="s">
        <v>162</v>
      </c>
      <c r="C105" s="13" t="s">
        <v>22</v>
      </c>
      <c r="D105" s="9" t="s">
        <v>50</v>
      </c>
      <c r="E105" s="11">
        <v>1694</v>
      </c>
      <c r="F105" s="11">
        <f t="shared" si="10"/>
        <v>1694</v>
      </c>
      <c r="G105" s="38">
        <f t="shared" si="12"/>
        <v>0.72</v>
      </c>
      <c r="H105" s="11">
        <f t="shared" si="11"/>
        <v>1219.68</v>
      </c>
      <c r="I105" s="56"/>
      <c r="J105" s="56"/>
      <c r="K105" s="56"/>
      <c r="L105" s="56"/>
      <c r="M105" s="56"/>
      <c r="N105" s="11">
        <f t="shared" si="9"/>
        <v>2066.6800000000003</v>
      </c>
      <c r="O105" s="104"/>
      <c r="Q105" s="56"/>
    </row>
    <row r="106" spans="1:17" s="97" customFormat="1" ht="14.1" customHeight="1" x14ac:dyDescent="0.2">
      <c r="A106" s="70"/>
      <c r="B106" s="9" t="s">
        <v>164</v>
      </c>
      <c r="C106" s="13" t="s">
        <v>107</v>
      </c>
      <c r="D106" s="9" t="s">
        <v>50</v>
      </c>
      <c r="E106" s="11">
        <v>1140</v>
      </c>
      <c r="F106" s="11">
        <f t="shared" si="10"/>
        <v>1140</v>
      </c>
      <c r="G106" s="38">
        <f t="shared" si="12"/>
        <v>0.72</v>
      </c>
      <c r="H106" s="11">
        <f t="shared" si="11"/>
        <v>820.8</v>
      </c>
      <c r="I106" s="56"/>
      <c r="J106" s="56"/>
      <c r="K106" s="56"/>
      <c r="L106" s="56"/>
      <c r="M106" s="56"/>
      <c r="N106" s="11">
        <f t="shared" si="9"/>
        <v>1390.8</v>
      </c>
      <c r="O106" s="104"/>
      <c r="Q106" s="56"/>
    </row>
    <row r="107" spans="1:17" s="97" customFormat="1" ht="14.1" customHeight="1" x14ac:dyDescent="0.2">
      <c r="A107" s="70"/>
      <c r="B107" s="9" t="s">
        <v>165</v>
      </c>
      <c r="C107" s="13" t="s">
        <v>108</v>
      </c>
      <c r="D107" s="9" t="s">
        <v>50</v>
      </c>
      <c r="E107" s="11">
        <v>440</v>
      </c>
      <c r="F107" s="11">
        <f t="shared" si="10"/>
        <v>440</v>
      </c>
      <c r="G107" s="38">
        <f t="shared" si="12"/>
        <v>0.72</v>
      </c>
      <c r="H107" s="11">
        <f t="shared" si="11"/>
        <v>316.8</v>
      </c>
      <c r="I107" s="56"/>
      <c r="J107" s="56"/>
      <c r="K107" s="56"/>
      <c r="L107" s="56"/>
      <c r="M107" s="56"/>
      <c r="N107" s="11">
        <f t="shared" si="9"/>
        <v>536.79999999999995</v>
      </c>
      <c r="O107" s="104"/>
      <c r="Q107" s="56"/>
    </row>
    <row r="108" spans="1:17" s="97" customFormat="1" ht="14.1" customHeight="1" x14ac:dyDescent="0.2">
      <c r="A108" s="70"/>
      <c r="B108" s="9" t="s">
        <v>166</v>
      </c>
      <c r="C108" s="13" t="s">
        <v>109</v>
      </c>
      <c r="D108" s="9" t="s">
        <v>50</v>
      </c>
      <c r="E108" s="11">
        <v>1004</v>
      </c>
      <c r="F108" s="11">
        <f t="shared" si="10"/>
        <v>1004</v>
      </c>
      <c r="G108" s="38">
        <f t="shared" si="12"/>
        <v>0.72</v>
      </c>
      <c r="H108" s="11">
        <f t="shared" si="11"/>
        <v>722.88</v>
      </c>
      <c r="I108" s="56"/>
      <c r="J108" s="56"/>
      <c r="K108" s="56"/>
      <c r="L108" s="56"/>
      <c r="M108" s="56"/>
      <c r="N108" s="11">
        <f t="shared" si="9"/>
        <v>1224.8800000000001</v>
      </c>
      <c r="O108" s="104"/>
      <c r="Q108" s="56"/>
    </row>
    <row r="109" spans="1:17" s="97" customFormat="1" ht="14.1" customHeight="1" x14ac:dyDescent="0.2">
      <c r="A109" s="70"/>
      <c r="B109" s="9" t="s">
        <v>167</v>
      </c>
      <c r="C109" s="13" t="s">
        <v>23</v>
      </c>
      <c r="D109" s="9" t="s">
        <v>50</v>
      </c>
      <c r="E109" s="11">
        <v>430</v>
      </c>
      <c r="F109" s="11">
        <f t="shared" si="10"/>
        <v>430</v>
      </c>
      <c r="G109" s="38">
        <f t="shared" si="12"/>
        <v>0.72</v>
      </c>
      <c r="H109" s="11">
        <f t="shared" si="11"/>
        <v>309.59999999999997</v>
      </c>
      <c r="I109" s="56"/>
      <c r="J109" s="56"/>
      <c r="K109" s="56"/>
      <c r="L109" s="56"/>
      <c r="M109" s="56"/>
      <c r="N109" s="11">
        <f t="shared" si="9"/>
        <v>524.59999999999991</v>
      </c>
      <c r="O109" s="104"/>
      <c r="Q109" s="56"/>
    </row>
    <row r="110" spans="1:17" s="97" customFormat="1" ht="14.1" customHeight="1" x14ac:dyDescent="0.2">
      <c r="A110" s="70"/>
      <c r="B110" s="9" t="s">
        <v>168</v>
      </c>
      <c r="C110" s="13" t="s">
        <v>24</v>
      </c>
      <c r="D110" s="9" t="s">
        <v>50</v>
      </c>
      <c r="E110" s="11">
        <v>1999.08</v>
      </c>
      <c r="F110" s="11">
        <f t="shared" si="10"/>
        <v>1999.08</v>
      </c>
      <c r="G110" s="38">
        <f t="shared" si="12"/>
        <v>0.72</v>
      </c>
      <c r="H110" s="11">
        <f t="shared" si="11"/>
        <v>1439.3375999999998</v>
      </c>
      <c r="I110" s="56"/>
      <c r="J110" s="56"/>
      <c r="K110" s="56"/>
      <c r="L110" s="56"/>
      <c r="M110" s="56"/>
      <c r="N110" s="11">
        <f t="shared" si="9"/>
        <v>2438.8775999999998</v>
      </c>
      <c r="O110" s="104"/>
      <c r="Q110" s="56"/>
    </row>
    <row r="111" spans="1:17" s="97" customFormat="1" ht="14.1" customHeight="1" x14ac:dyDescent="0.2">
      <c r="A111" s="70"/>
      <c r="B111" s="9"/>
      <c r="C111" s="10"/>
      <c r="D111" s="9"/>
      <c r="E111" s="11"/>
      <c r="F111" s="11"/>
      <c r="G111" s="38"/>
      <c r="H111" s="11"/>
      <c r="I111" s="56"/>
      <c r="J111" s="56"/>
      <c r="K111" s="56"/>
      <c r="L111" s="56"/>
      <c r="M111" s="56"/>
      <c r="N111" s="11"/>
      <c r="O111" s="104"/>
      <c r="Q111" s="56"/>
    </row>
    <row r="112" spans="1:17" s="97" customFormat="1" ht="14.1" customHeight="1" x14ac:dyDescent="0.2">
      <c r="A112" s="70"/>
      <c r="B112" s="6" t="s">
        <v>66</v>
      </c>
      <c r="C112" s="14" t="s">
        <v>204</v>
      </c>
      <c r="D112" s="6" t="s">
        <v>50</v>
      </c>
      <c r="E112" s="7">
        <f>SUM(E113:E134)</f>
        <v>76263.299999999988</v>
      </c>
      <c r="F112" s="7">
        <f>SUM(F113:F134)</f>
        <v>76263.299999999988</v>
      </c>
      <c r="G112" s="45"/>
      <c r="H112" s="7">
        <f>SUM(H113:H134)</f>
        <v>62535.906000000003</v>
      </c>
      <c r="I112" s="56"/>
      <c r="J112" s="56"/>
      <c r="K112" s="56"/>
      <c r="L112" s="56"/>
      <c r="M112" s="56"/>
      <c r="N112" s="8">
        <f t="shared" ref="N112:N134" si="13">H112+H494</f>
        <v>115920.216</v>
      </c>
      <c r="O112" s="104"/>
      <c r="Q112" s="56"/>
    </row>
    <row r="113" spans="1:17" s="97" customFormat="1" ht="14.1" customHeight="1" x14ac:dyDescent="0.2">
      <c r="A113" s="70"/>
      <c r="B113" s="9" t="s">
        <v>79</v>
      </c>
      <c r="C113" s="13" t="s">
        <v>25</v>
      </c>
      <c r="D113" s="9" t="s">
        <v>50</v>
      </c>
      <c r="E113" s="12">
        <v>15539.31</v>
      </c>
      <c r="F113" s="12">
        <v>15539.31</v>
      </c>
      <c r="G113" s="38">
        <v>0.82</v>
      </c>
      <c r="H113" s="11">
        <f t="shared" ref="H113:H134" si="14">G113*F113</f>
        <v>12742.234199999999</v>
      </c>
      <c r="I113" s="56"/>
      <c r="J113" s="56"/>
      <c r="K113" s="56"/>
      <c r="L113" s="56"/>
      <c r="M113" s="56"/>
      <c r="N113" s="11">
        <f t="shared" si="13"/>
        <v>23619.751199999999</v>
      </c>
      <c r="O113" s="104"/>
      <c r="Q113" s="56"/>
    </row>
    <row r="114" spans="1:17" s="97" customFormat="1" ht="14.1" customHeight="1" x14ac:dyDescent="0.2">
      <c r="A114" s="70"/>
      <c r="B114" s="9" t="s">
        <v>80</v>
      </c>
      <c r="C114" s="13" t="s">
        <v>26</v>
      </c>
      <c r="D114" s="9" t="s">
        <v>50</v>
      </c>
      <c r="E114" s="12">
        <v>2829.67</v>
      </c>
      <c r="F114" s="12">
        <v>2829.67</v>
      </c>
      <c r="G114" s="38">
        <f>G$113</f>
        <v>0.82</v>
      </c>
      <c r="H114" s="11">
        <f t="shared" si="14"/>
        <v>2320.3294000000001</v>
      </c>
      <c r="I114" s="56"/>
      <c r="J114" s="56"/>
      <c r="K114" s="56"/>
      <c r="L114" s="56"/>
      <c r="M114" s="56"/>
      <c r="N114" s="11">
        <f t="shared" si="13"/>
        <v>4301.0983999999999</v>
      </c>
      <c r="O114" s="104"/>
      <c r="Q114" s="56"/>
    </row>
    <row r="115" spans="1:17" s="97" customFormat="1" ht="14.1" customHeight="1" x14ac:dyDescent="0.2">
      <c r="A115" s="70"/>
      <c r="B115" s="9" t="s">
        <v>81</v>
      </c>
      <c r="C115" s="13" t="s">
        <v>27</v>
      </c>
      <c r="D115" s="9" t="s">
        <v>50</v>
      </c>
      <c r="E115" s="12">
        <v>1484</v>
      </c>
      <c r="F115" s="12">
        <v>1484</v>
      </c>
      <c r="G115" s="38">
        <f t="shared" ref="G115:G134" si="15">G$113</f>
        <v>0.82</v>
      </c>
      <c r="H115" s="11">
        <f t="shared" si="14"/>
        <v>1216.8799999999999</v>
      </c>
      <c r="I115" s="56"/>
      <c r="J115" s="56"/>
      <c r="K115" s="56"/>
      <c r="L115" s="56"/>
      <c r="M115" s="56"/>
      <c r="N115" s="11">
        <f t="shared" si="13"/>
        <v>2255.6799999999998</v>
      </c>
      <c r="O115" s="104"/>
      <c r="Q115" s="56"/>
    </row>
    <row r="116" spans="1:17" s="97" customFormat="1" ht="14.1" customHeight="1" x14ac:dyDescent="0.2">
      <c r="A116" s="70"/>
      <c r="B116" s="9" t="s">
        <v>135</v>
      </c>
      <c r="C116" s="13" t="s">
        <v>28</v>
      </c>
      <c r="D116" s="9" t="s">
        <v>50</v>
      </c>
      <c r="E116" s="12">
        <v>5683.27</v>
      </c>
      <c r="F116" s="12">
        <v>5683.27</v>
      </c>
      <c r="G116" s="38">
        <f t="shared" si="15"/>
        <v>0.82</v>
      </c>
      <c r="H116" s="11">
        <f t="shared" si="14"/>
        <v>4660.2813999999998</v>
      </c>
      <c r="I116" s="56"/>
      <c r="J116" s="56"/>
      <c r="K116" s="56"/>
      <c r="L116" s="56"/>
      <c r="M116" s="56"/>
      <c r="N116" s="11">
        <f t="shared" si="13"/>
        <v>8638.5704000000005</v>
      </c>
      <c r="O116" s="104"/>
      <c r="Q116" s="56"/>
    </row>
    <row r="117" spans="1:17" s="97" customFormat="1" ht="14.1" customHeight="1" x14ac:dyDescent="0.2">
      <c r="A117" s="70"/>
      <c r="B117" s="9" t="s">
        <v>136</v>
      </c>
      <c r="C117" s="13" t="s">
        <v>29</v>
      </c>
      <c r="D117" s="9" t="s">
        <v>50</v>
      </c>
      <c r="E117" s="12">
        <v>1477</v>
      </c>
      <c r="F117" s="12">
        <v>1477</v>
      </c>
      <c r="G117" s="38">
        <f t="shared" si="15"/>
        <v>0.82</v>
      </c>
      <c r="H117" s="11">
        <f t="shared" si="14"/>
        <v>1211.1399999999999</v>
      </c>
      <c r="I117" s="56"/>
      <c r="J117" s="56"/>
      <c r="K117" s="56"/>
      <c r="L117" s="56"/>
      <c r="M117" s="56"/>
      <c r="N117" s="11">
        <f t="shared" si="13"/>
        <v>2245.04</v>
      </c>
      <c r="O117" s="104"/>
      <c r="Q117" s="56"/>
    </row>
    <row r="118" spans="1:17" s="97" customFormat="1" ht="14.1" customHeight="1" x14ac:dyDescent="0.2">
      <c r="A118" s="70"/>
      <c r="B118" s="9" t="s">
        <v>137</v>
      </c>
      <c r="C118" s="13" t="s">
        <v>30</v>
      </c>
      <c r="D118" s="9" t="s">
        <v>50</v>
      </c>
      <c r="E118" s="12">
        <v>3959</v>
      </c>
      <c r="F118" s="12">
        <v>3959</v>
      </c>
      <c r="G118" s="38">
        <f t="shared" si="15"/>
        <v>0.82</v>
      </c>
      <c r="H118" s="11">
        <f t="shared" si="14"/>
        <v>3246.3799999999997</v>
      </c>
      <c r="I118" s="56"/>
      <c r="J118" s="56"/>
      <c r="K118" s="56"/>
      <c r="L118" s="56"/>
      <c r="M118" s="56"/>
      <c r="N118" s="11">
        <f t="shared" si="13"/>
        <v>6017.6799999999994</v>
      </c>
      <c r="O118" s="104"/>
      <c r="Q118" s="56"/>
    </row>
    <row r="119" spans="1:17" s="97" customFormat="1" ht="14.1" customHeight="1" x14ac:dyDescent="0.2">
      <c r="A119" s="70"/>
      <c r="B119" s="9" t="s">
        <v>138</v>
      </c>
      <c r="C119" s="13" t="s">
        <v>31</v>
      </c>
      <c r="D119" s="9" t="s">
        <v>50</v>
      </c>
      <c r="E119" s="12">
        <v>2002</v>
      </c>
      <c r="F119" s="12">
        <v>2002</v>
      </c>
      <c r="G119" s="38">
        <f t="shared" si="15"/>
        <v>0.82</v>
      </c>
      <c r="H119" s="11">
        <f t="shared" si="14"/>
        <v>1641.6399999999999</v>
      </c>
      <c r="I119" s="56"/>
      <c r="J119" s="56"/>
      <c r="K119" s="56"/>
      <c r="L119" s="56"/>
      <c r="M119" s="56"/>
      <c r="N119" s="11">
        <f t="shared" si="13"/>
        <v>3043.04</v>
      </c>
      <c r="O119" s="104"/>
      <c r="Q119" s="56"/>
    </row>
    <row r="120" spans="1:17" s="97" customFormat="1" ht="14.1" customHeight="1" x14ac:dyDescent="0.2">
      <c r="A120" s="70"/>
      <c r="B120" s="9" t="s">
        <v>139</v>
      </c>
      <c r="C120" s="13" t="s">
        <v>32</v>
      </c>
      <c r="D120" s="9" t="s">
        <v>50</v>
      </c>
      <c r="E120" s="12">
        <v>4720.25</v>
      </c>
      <c r="F120" s="12">
        <v>4720.25</v>
      </c>
      <c r="G120" s="38">
        <f t="shared" si="15"/>
        <v>0.82</v>
      </c>
      <c r="H120" s="11">
        <f t="shared" si="14"/>
        <v>3870.6049999999996</v>
      </c>
      <c r="I120" s="56"/>
      <c r="J120" s="56"/>
      <c r="K120" s="56"/>
      <c r="L120" s="56"/>
      <c r="M120" s="56"/>
      <c r="N120" s="11">
        <f t="shared" si="13"/>
        <v>7174.7799999999988</v>
      </c>
      <c r="O120" s="104"/>
      <c r="Q120" s="56"/>
    </row>
    <row r="121" spans="1:17" s="97" customFormat="1" ht="14.1" customHeight="1" x14ac:dyDescent="0.2">
      <c r="A121" s="70"/>
      <c r="B121" s="9" t="s">
        <v>140</v>
      </c>
      <c r="C121" s="13" t="s">
        <v>33</v>
      </c>
      <c r="D121" s="9" t="s">
        <v>50</v>
      </c>
      <c r="E121" s="12">
        <v>1135</v>
      </c>
      <c r="F121" s="12">
        <v>1135</v>
      </c>
      <c r="G121" s="38">
        <f t="shared" si="15"/>
        <v>0.82</v>
      </c>
      <c r="H121" s="11">
        <f t="shared" si="14"/>
        <v>930.69999999999993</v>
      </c>
      <c r="I121" s="56"/>
      <c r="J121" s="56"/>
      <c r="K121" s="56"/>
      <c r="L121" s="56"/>
      <c r="M121" s="56"/>
      <c r="N121" s="11">
        <f t="shared" si="13"/>
        <v>1725.1999999999998</v>
      </c>
      <c r="O121" s="104"/>
      <c r="Q121" s="56"/>
    </row>
    <row r="122" spans="1:17" s="97" customFormat="1" ht="14.1" customHeight="1" x14ac:dyDescent="0.2">
      <c r="A122" s="70"/>
      <c r="B122" s="9" t="s">
        <v>141</v>
      </c>
      <c r="C122" s="13" t="s">
        <v>34</v>
      </c>
      <c r="D122" s="9" t="s">
        <v>50</v>
      </c>
      <c r="E122" s="12">
        <v>2002</v>
      </c>
      <c r="F122" s="12">
        <v>2002</v>
      </c>
      <c r="G122" s="38">
        <f t="shared" si="15"/>
        <v>0.82</v>
      </c>
      <c r="H122" s="11">
        <f t="shared" si="14"/>
        <v>1641.6399999999999</v>
      </c>
      <c r="I122" s="56"/>
      <c r="J122" s="56"/>
      <c r="K122" s="56"/>
      <c r="L122" s="56"/>
      <c r="M122" s="56"/>
      <c r="N122" s="11">
        <f t="shared" si="13"/>
        <v>3043.04</v>
      </c>
      <c r="O122" s="104"/>
      <c r="Q122" s="56"/>
    </row>
    <row r="123" spans="1:17" s="97" customFormat="1" ht="14.1" customHeight="1" x14ac:dyDescent="0.2">
      <c r="A123" s="70"/>
      <c r="B123" s="9" t="s">
        <v>142</v>
      </c>
      <c r="C123" s="13" t="s">
        <v>35</v>
      </c>
      <c r="D123" s="9" t="s">
        <v>50</v>
      </c>
      <c r="E123" s="12">
        <v>5222.57</v>
      </c>
      <c r="F123" s="12">
        <v>5222.57</v>
      </c>
      <c r="G123" s="38">
        <f t="shared" si="15"/>
        <v>0.82</v>
      </c>
      <c r="H123" s="11">
        <f t="shared" si="14"/>
        <v>4282.5073999999995</v>
      </c>
      <c r="I123" s="56"/>
      <c r="J123" s="56"/>
      <c r="K123" s="56"/>
      <c r="L123" s="56"/>
      <c r="M123" s="56"/>
      <c r="N123" s="11">
        <f t="shared" si="13"/>
        <v>7938.3063999999995</v>
      </c>
      <c r="O123" s="104"/>
      <c r="Q123" s="56"/>
    </row>
    <row r="124" spans="1:17" s="97" customFormat="1" ht="14.1" customHeight="1" x14ac:dyDescent="0.2">
      <c r="A124" s="70"/>
      <c r="B124" s="9" t="s">
        <v>143</v>
      </c>
      <c r="C124" s="13" t="s">
        <v>36</v>
      </c>
      <c r="D124" s="9" t="s">
        <v>50</v>
      </c>
      <c r="E124" s="12">
        <v>2002</v>
      </c>
      <c r="F124" s="12">
        <v>2002</v>
      </c>
      <c r="G124" s="38">
        <f t="shared" si="15"/>
        <v>0.82</v>
      </c>
      <c r="H124" s="11">
        <f t="shared" si="14"/>
        <v>1641.6399999999999</v>
      </c>
      <c r="I124" s="56"/>
      <c r="J124" s="56"/>
      <c r="K124" s="56"/>
      <c r="L124" s="56"/>
      <c r="M124" s="56"/>
      <c r="N124" s="11">
        <f t="shared" si="13"/>
        <v>3043.04</v>
      </c>
      <c r="O124" s="104"/>
      <c r="Q124" s="56"/>
    </row>
    <row r="125" spans="1:17" s="97" customFormat="1" ht="14.1" customHeight="1" x14ac:dyDescent="0.2">
      <c r="A125" s="70"/>
      <c r="B125" s="9" t="s">
        <v>144</v>
      </c>
      <c r="C125" s="13" t="s">
        <v>37</v>
      </c>
      <c r="D125" s="9" t="s">
        <v>50</v>
      </c>
      <c r="E125" s="12">
        <v>6910.9</v>
      </c>
      <c r="F125" s="12">
        <v>6910.9</v>
      </c>
      <c r="G125" s="38">
        <f t="shared" si="15"/>
        <v>0.82</v>
      </c>
      <c r="H125" s="11">
        <f t="shared" si="14"/>
        <v>5666.9379999999992</v>
      </c>
      <c r="I125" s="56"/>
      <c r="J125" s="56"/>
      <c r="K125" s="56"/>
      <c r="L125" s="56"/>
      <c r="M125" s="56"/>
      <c r="N125" s="11">
        <f t="shared" si="13"/>
        <v>10504.567999999999</v>
      </c>
      <c r="O125" s="104"/>
      <c r="Q125" s="56"/>
    </row>
    <row r="126" spans="1:17" s="97" customFormat="1" ht="14.1" customHeight="1" x14ac:dyDescent="0.2">
      <c r="A126" s="70"/>
      <c r="B126" s="9" t="s">
        <v>145</v>
      </c>
      <c r="C126" s="13" t="s">
        <v>38</v>
      </c>
      <c r="D126" s="9" t="s">
        <v>50</v>
      </c>
      <c r="E126" s="12">
        <v>2352.5</v>
      </c>
      <c r="F126" s="12">
        <v>2352.5</v>
      </c>
      <c r="G126" s="38">
        <f t="shared" si="15"/>
        <v>0.82</v>
      </c>
      <c r="H126" s="11">
        <f t="shared" si="14"/>
        <v>1929.05</v>
      </c>
      <c r="I126" s="56"/>
      <c r="J126" s="56"/>
      <c r="K126" s="56"/>
      <c r="L126" s="56"/>
      <c r="M126" s="56"/>
      <c r="N126" s="11">
        <f t="shared" si="13"/>
        <v>3575.8</v>
      </c>
      <c r="O126" s="104"/>
      <c r="Q126" s="56"/>
    </row>
    <row r="127" spans="1:17" s="97" customFormat="1" ht="14.1" customHeight="1" x14ac:dyDescent="0.2">
      <c r="A127" s="70"/>
      <c r="B127" s="9" t="s">
        <v>146</v>
      </c>
      <c r="C127" s="13" t="s">
        <v>39</v>
      </c>
      <c r="D127" s="9" t="s">
        <v>50</v>
      </c>
      <c r="E127" s="12">
        <v>1110</v>
      </c>
      <c r="F127" s="12">
        <v>1110</v>
      </c>
      <c r="G127" s="38">
        <f t="shared" si="15"/>
        <v>0.82</v>
      </c>
      <c r="H127" s="11">
        <f t="shared" si="14"/>
        <v>910.19999999999993</v>
      </c>
      <c r="I127" s="56"/>
      <c r="J127" s="56"/>
      <c r="K127" s="56"/>
      <c r="L127" s="56"/>
      <c r="M127" s="56"/>
      <c r="N127" s="11">
        <f t="shared" si="13"/>
        <v>1687.1999999999998</v>
      </c>
      <c r="O127" s="104"/>
      <c r="Q127" s="56"/>
    </row>
    <row r="128" spans="1:17" s="97" customFormat="1" ht="14.1" customHeight="1" x14ac:dyDescent="0.2">
      <c r="A128" s="70"/>
      <c r="B128" s="9" t="s">
        <v>147</v>
      </c>
      <c r="C128" s="13" t="s">
        <v>40</v>
      </c>
      <c r="D128" s="9" t="s">
        <v>50</v>
      </c>
      <c r="E128" s="12">
        <v>3632.59</v>
      </c>
      <c r="F128" s="12">
        <v>3632.59</v>
      </c>
      <c r="G128" s="38">
        <f t="shared" si="15"/>
        <v>0.82</v>
      </c>
      <c r="H128" s="11">
        <f t="shared" si="14"/>
        <v>2978.7237999999998</v>
      </c>
      <c r="I128" s="56"/>
      <c r="J128" s="56"/>
      <c r="K128" s="56"/>
      <c r="L128" s="56"/>
      <c r="M128" s="56"/>
      <c r="N128" s="11">
        <f t="shared" si="13"/>
        <v>5521.5367999999999</v>
      </c>
      <c r="O128" s="104"/>
      <c r="Q128" s="56"/>
    </row>
    <row r="129" spans="1:17" s="97" customFormat="1" ht="14.1" customHeight="1" x14ac:dyDescent="0.2">
      <c r="A129" s="70"/>
      <c r="B129" s="9" t="s">
        <v>148</v>
      </c>
      <c r="C129" s="13" t="s">
        <v>41</v>
      </c>
      <c r="D129" s="9" t="s">
        <v>50</v>
      </c>
      <c r="E129" s="12">
        <v>2826.2</v>
      </c>
      <c r="F129" s="12">
        <v>2826.2</v>
      </c>
      <c r="G129" s="38">
        <f t="shared" si="15"/>
        <v>0.82</v>
      </c>
      <c r="H129" s="11">
        <f t="shared" si="14"/>
        <v>2317.4839999999999</v>
      </c>
      <c r="I129" s="56"/>
      <c r="J129" s="56"/>
      <c r="K129" s="56"/>
      <c r="L129" s="56"/>
      <c r="M129" s="56"/>
      <c r="N129" s="11">
        <f t="shared" si="13"/>
        <v>4295.8239999999996</v>
      </c>
      <c r="O129" s="104"/>
      <c r="Q129" s="56"/>
    </row>
    <row r="130" spans="1:17" s="97" customFormat="1" ht="14.1" customHeight="1" x14ac:dyDescent="0.2">
      <c r="A130" s="70"/>
      <c r="B130" s="9" t="s">
        <v>149</v>
      </c>
      <c r="C130" s="13" t="s">
        <v>42</v>
      </c>
      <c r="D130" s="9" t="s">
        <v>50</v>
      </c>
      <c r="E130" s="12">
        <v>2850.04</v>
      </c>
      <c r="F130" s="12">
        <v>2850.04</v>
      </c>
      <c r="G130" s="38">
        <f t="shared" si="15"/>
        <v>0.82</v>
      </c>
      <c r="H130" s="11">
        <f t="shared" si="14"/>
        <v>2337.0328</v>
      </c>
      <c r="I130" s="56"/>
      <c r="J130" s="56"/>
      <c r="K130" s="56"/>
      <c r="L130" s="56"/>
      <c r="M130" s="56"/>
      <c r="N130" s="11">
        <f t="shared" si="13"/>
        <v>4332.0607999999993</v>
      </c>
      <c r="O130" s="104"/>
      <c r="Q130" s="56"/>
    </row>
    <row r="131" spans="1:17" s="97" customFormat="1" ht="14.1" customHeight="1" x14ac:dyDescent="0.2">
      <c r="A131" s="70"/>
      <c r="B131" s="9" t="s">
        <v>150</v>
      </c>
      <c r="C131" s="13" t="s">
        <v>43</v>
      </c>
      <c r="D131" s="9" t="s">
        <v>50</v>
      </c>
      <c r="E131" s="12">
        <v>495</v>
      </c>
      <c r="F131" s="12">
        <v>495</v>
      </c>
      <c r="G131" s="38">
        <f t="shared" si="15"/>
        <v>0.82</v>
      </c>
      <c r="H131" s="11">
        <f t="shared" si="14"/>
        <v>405.9</v>
      </c>
      <c r="I131" s="56"/>
      <c r="J131" s="56"/>
      <c r="K131" s="56"/>
      <c r="L131" s="56"/>
      <c r="M131" s="56"/>
      <c r="N131" s="11">
        <f t="shared" si="13"/>
        <v>752.4</v>
      </c>
      <c r="O131" s="104"/>
      <c r="Q131" s="56"/>
    </row>
    <row r="132" spans="1:17" s="97" customFormat="1" ht="14.1" customHeight="1" x14ac:dyDescent="0.2">
      <c r="A132" s="70"/>
      <c r="B132" s="9" t="s">
        <v>151</v>
      </c>
      <c r="C132" s="13" t="s">
        <v>44</v>
      </c>
      <c r="D132" s="9" t="s">
        <v>50</v>
      </c>
      <c r="E132" s="12">
        <v>5031</v>
      </c>
      <c r="F132" s="12">
        <v>5031</v>
      </c>
      <c r="G132" s="38">
        <f t="shared" si="15"/>
        <v>0.82</v>
      </c>
      <c r="H132" s="11">
        <f t="shared" si="14"/>
        <v>4125.42</v>
      </c>
      <c r="I132" s="56"/>
      <c r="J132" s="56"/>
      <c r="K132" s="56"/>
      <c r="L132" s="56"/>
      <c r="M132" s="56"/>
      <c r="N132" s="11">
        <f t="shared" si="13"/>
        <v>7647.12</v>
      </c>
      <c r="O132" s="104"/>
      <c r="Q132" s="56"/>
    </row>
    <row r="133" spans="1:17" s="97" customFormat="1" ht="14.1" customHeight="1" x14ac:dyDescent="0.2">
      <c r="A133" s="70"/>
      <c r="B133" s="9" t="s">
        <v>152</v>
      </c>
      <c r="C133" s="13" t="s">
        <v>45</v>
      </c>
      <c r="D133" s="9" t="s">
        <v>50</v>
      </c>
      <c r="E133" s="12">
        <v>1280</v>
      </c>
      <c r="F133" s="12">
        <v>1280</v>
      </c>
      <c r="G133" s="38">
        <f t="shared" si="15"/>
        <v>0.82</v>
      </c>
      <c r="H133" s="11">
        <f t="shared" si="14"/>
        <v>1049.5999999999999</v>
      </c>
      <c r="I133" s="56"/>
      <c r="J133" s="56"/>
      <c r="K133" s="56"/>
      <c r="L133" s="56"/>
      <c r="M133" s="56"/>
      <c r="N133" s="11">
        <f t="shared" si="13"/>
        <v>1945.6</v>
      </c>
      <c r="O133" s="104"/>
      <c r="Q133" s="56"/>
    </row>
    <row r="134" spans="1:17" s="97" customFormat="1" ht="14.1" customHeight="1" x14ac:dyDescent="0.2">
      <c r="A134" s="70"/>
      <c r="B134" s="9" t="s">
        <v>153</v>
      </c>
      <c r="C134" s="13" t="s">
        <v>46</v>
      </c>
      <c r="D134" s="9" t="s">
        <v>50</v>
      </c>
      <c r="E134" s="12">
        <v>1719</v>
      </c>
      <c r="F134" s="12">
        <v>1719</v>
      </c>
      <c r="G134" s="38">
        <f t="shared" si="15"/>
        <v>0.82</v>
      </c>
      <c r="H134" s="11">
        <f t="shared" si="14"/>
        <v>1409.58</v>
      </c>
      <c r="I134" s="56"/>
      <c r="J134" s="56"/>
      <c r="K134" s="56"/>
      <c r="L134" s="56"/>
      <c r="M134" s="56"/>
      <c r="N134" s="11">
        <f t="shared" si="13"/>
        <v>2612.88</v>
      </c>
      <c r="O134" s="104"/>
      <c r="Q134" s="56"/>
    </row>
    <row r="135" spans="1:17" s="97" customFormat="1" ht="14.1" customHeight="1" x14ac:dyDescent="0.2">
      <c r="A135" s="70"/>
      <c r="B135" s="9"/>
      <c r="C135" s="10"/>
      <c r="D135" s="9"/>
      <c r="E135" s="12"/>
      <c r="F135" s="12"/>
      <c r="G135" s="38"/>
      <c r="H135" s="11"/>
      <c r="I135" s="56"/>
      <c r="J135" s="56"/>
      <c r="K135" s="56"/>
      <c r="L135" s="56"/>
      <c r="M135" s="56"/>
      <c r="N135" s="11"/>
      <c r="O135" s="104"/>
      <c r="Q135" s="56"/>
    </row>
    <row r="136" spans="1:17" s="97" customFormat="1" ht="14.1" customHeight="1" x14ac:dyDescent="0.2">
      <c r="A136" s="70"/>
      <c r="B136" s="6" t="s">
        <v>67</v>
      </c>
      <c r="C136" s="14" t="s">
        <v>205</v>
      </c>
      <c r="D136" s="6" t="s">
        <v>50</v>
      </c>
      <c r="E136" s="7">
        <f>SUM(E137:E138)</f>
        <v>5009.87</v>
      </c>
      <c r="F136" s="7">
        <f>SUM(F137:F138)</f>
        <v>5009.87</v>
      </c>
      <c r="G136" s="45"/>
      <c r="H136" s="7">
        <f>SUM(H137:H138)</f>
        <v>2605.1324</v>
      </c>
      <c r="I136" s="56"/>
      <c r="J136" s="56"/>
      <c r="K136" s="56"/>
      <c r="L136" s="56"/>
      <c r="M136" s="56"/>
      <c r="N136" s="8">
        <f>H136+H518</f>
        <v>4709.2777999999998</v>
      </c>
      <c r="O136" s="104"/>
      <c r="Q136" s="56"/>
    </row>
    <row r="137" spans="1:17" s="97" customFormat="1" ht="14.1" customHeight="1" x14ac:dyDescent="0.2">
      <c r="A137" s="70"/>
      <c r="B137" s="9" t="s">
        <v>82</v>
      </c>
      <c r="C137" s="13" t="s">
        <v>199</v>
      </c>
      <c r="D137" s="9" t="s">
        <v>50</v>
      </c>
      <c r="E137" s="11">
        <v>3209.87</v>
      </c>
      <c r="F137" s="11">
        <v>3209.87</v>
      </c>
      <c r="G137" s="38">
        <v>0.52</v>
      </c>
      <c r="H137" s="11">
        <f t="shared" ref="H137:H138" si="16">G137*F137</f>
        <v>1669.1324</v>
      </c>
      <c r="I137" s="56"/>
      <c r="J137" s="56"/>
      <c r="K137" s="56"/>
      <c r="L137" s="56"/>
      <c r="M137" s="56"/>
      <c r="N137" s="11">
        <f>H137+H519</f>
        <v>3017.2777999999998</v>
      </c>
      <c r="O137" s="104"/>
      <c r="Q137" s="56"/>
    </row>
    <row r="138" spans="1:17" s="97" customFormat="1" ht="14.1" customHeight="1" x14ac:dyDescent="0.2">
      <c r="A138" s="70"/>
      <c r="B138" s="9" t="s">
        <v>83</v>
      </c>
      <c r="C138" s="13" t="s">
        <v>200</v>
      </c>
      <c r="D138" s="9" t="s">
        <v>50</v>
      </c>
      <c r="E138" s="11">
        <v>1800</v>
      </c>
      <c r="F138" s="11">
        <v>1800</v>
      </c>
      <c r="G138" s="38">
        <f>G137</f>
        <v>0.52</v>
      </c>
      <c r="H138" s="11">
        <f t="shared" si="16"/>
        <v>936</v>
      </c>
      <c r="I138" s="56"/>
      <c r="J138" s="56"/>
      <c r="K138" s="56"/>
      <c r="L138" s="56"/>
      <c r="M138" s="56"/>
      <c r="N138" s="11">
        <f>H138+H520</f>
        <v>1692</v>
      </c>
      <c r="O138" s="104"/>
      <c r="Q138" s="56"/>
    </row>
    <row r="139" spans="1:17" s="97" customFormat="1" ht="14.1" customHeight="1" x14ac:dyDescent="0.2">
      <c r="A139" s="70"/>
      <c r="B139" s="9"/>
      <c r="C139" s="10"/>
      <c r="D139" s="9"/>
      <c r="E139" s="12"/>
      <c r="F139" s="12"/>
      <c r="G139" s="38"/>
      <c r="H139" s="11"/>
      <c r="I139" s="56"/>
      <c r="J139" s="56"/>
      <c r="K139" s="56"/>
      <c r="L139" s="56"/>
      <c r="M139" s="56"/>
      <c r="N139" s="11"/>
      <c r="O139" s="104"/>
      <c r="Q139" s="56"/>
    </row>
    <row r="140" spans="1:17" s="97" customFormat="1" ht="14.1" customHeight="1" x14ac:dyDescent="0.2">
      <c r="A140" s="70"/>
      <c r="B140" s="6" t="s">
        <v>115</v>
      </c>
      <c r="C140" s="14" t="s">
        <v>206</v>
      </c>
      <c r="D140" s="6" t="s">
        <v>50</v>
      </c>
      <c r="E140" s="7">
        <f>SUM(E141:E183)</f>
        <v>27505.45</v>
      </c>
      <c r="F140" s="7">
        <f>SUM(F141:F183)</f>
        <v>55010.9</v>
      </c>
      <c r="G140" s="45"/>
      <c r="H140" s="7">
        <f>SUM(H141:H183)</f>
        <v>41808.284</v>
      </c>
      <c r="I140" s="56"/>
      <c r="J140" s="56"/>
      <c r="K140" s="56"/>
      <c r="L140" s="56"/>
      <c r="M140" s="56"/>
      <c r="N140" s="8">
        <f t="shared" ref="N140:N183" si="17">H140+H522</f>
        <v>72064.27900000001</v>
      </c>
      <c r="O140" s="104"/>
      <c r="Q140" s="56"/>
    </row>
    <row r="141" spans="1:17" s="97" customFormat="1" ht="14.1" customHeight="1" x14ac:dyDescent="0.2">
      <c r="A141" s="70"/>
      <c r="B141" s="9" t="s">
        <v>119</v>
      </c>
      <c r="C141" s="55" t="s">
        <v>322</v>
      </c>
      <c r="D141" s="9" t="s">
        <v>50</v>
      </c>
      <c r="E141" s="15">
        <v>414.4</v>
      </c>
      <c r="F141" s="11">
        <f>E141*2</f>
        <v>828.8</v>
      </c>
      <c r="G141" s="38">
        <v>0.76</v>
      </c>
      <c r="H141" s="11">
        <f t="shared" ref="H141:H183" si="18">G141*F141</f>
        <v>629.88799999999992</v>
      </c>
      <c r="I141" s="56"/>
      <c r="J141" s="56"/>
      <c r="K141" s="56"/>
      <c r="L141" s="56"/>
      <c r="M141" s="56"/>
      <c r="N141" s="11">
        <f t="shared" si="17"/>
        <v>1085.7280000000001</v>
      </c>
      <c r="O141" s="104"/>
      <c r="Q141" s="56"/>
    </row>
    <row r="142" spans="1:17" s="97" customFormat="1" ht="14.1" customHeight="1" x14ac:dyDescent="0.2">
      <c r="A142" s="70"/>
      <c r="B142" s="9" t="s">
        <v>120</v>
      </c>
      <c r="C142" s="55" t="s">
        <v>323</v>
      </c>
      <c r="D142" s="9" t="s">
        <v>50</v>
      </c>
      <c r="E142" s="15">
        <v>781</v>
      </c>
      <c r="F142" s="11">
        <f>E142*2</f>
        <v>1562</v>
      </c>
      <c r="G142" s="38">
        <f>G141</f>
        <v>0.76</v>
      </c>
      <c r="H142" s="11">
        <f t="shared" si="18"/>
        <v>1187.1200000000001</v>
      </c>
      <c r="I142" s="56"/>
      <c r="J142" s="56"/>
      <c r="K142" s="56"/>
      <c r="L142" s="56"/>
      <c r="M142" s="56"/>
      <c r="N142" s="11">
        <f t="shared" si="17"/>
        <v>2046.2200000000003</v>
      </c>
      <c r="O142" s="104"/>
      <c r="Q142" s="56"/>
    </row>
    <row r="143" spans="1:17" s="97" customFormat="1" ht="14.1" customHeight="1" x14ac:dyDescent="0.2">
      <c r="A143" s="70"/>
      <c r="B143" s="9" t="s">
        <v>121</v>
      </c>
      <c r="C143" s="55" t="s">
        <v>324</v>
      </c>
      <c r="D143" s="9" t="s">
        <v>50</v>
      </c>
      <c r="E143" s="15">
        <v>906</v>
      </c>
      <c r="F143" s="11">
        <f t="shared" ref="F143:F183" si="19">E143*2</f>
        <v>1812</v>
      </c>
      <c r="G143" s="38">
        <f t="shared" ref="G143:G183" si="20">G142</f>
        <v>0.76</v>
      </c>
      <c r="H143" s="11">
        <f t="shared" si="18"/>
        <v>1377.1200000000001</v>
      </c>
      <c r="I143" s="56"/>
      <c r="J143" s="56"/>
      <c r="K143" s="56"/>
      <c r="L143" s="56"/>
      <c r="M143" s="56"/>
      <c r="N143" s="11">
        <f t="shared" si="17"/>
        <v>2373.7200000000003</v>
      </c>
      <c r="O143" s="104"/>
      <c r="Q143" s="56"/>
    </row>
    <row r="144" spans="1:17" s="97" customFormat="1" ht="14.1" customHeight="1" x14ac:dyDescent="0.2">
      <c r="A144" s="70"/>
      <c r="B144" s="9" t="s">
        <v>122</v>
      </c>
      <c r="C144" s="55" t="s">
        <v>110</v>
      </c>
      <c r="D144" s="9" t="s">
        <v>50</v>
      </c>
      <c r="E144" s="15">
        <v>3566.3</v>
      </c>
      <c r="F144" s="11">
        <f t="shared" si="19"/>
        <v>7132.6</v>
      </c>
      <c r="G144" s="38">
        <f t="shared" si="20"/>
        <v>0.76</v>
      </c>
      <c r="H144" s="11">
        <f t="shared" si="18"/>
        <v>5420.7760000000007</v>
      </c>
      <c r="I144" s="56"/>
      <c r="J144" s="56"/>
      <c r="K144" s="56"/>
      <c r="L144" s="56"/>
      <c r="M144" s="56"/>
      <c r="N144" s="11">
        <f t="shared" si="17"/>
        <v>9343.7060000000019</v>
      </c>
      <c r="O144" s="104"/>
      <c r="Q144" s="56"/>
    </row>
    <row r="145" spans="1:17" s="97" customFormat="1" ht="14.1" customHeight="1" x14ac:dyDescent="0.2">
      <c r="A145" s="70"/>
      <c r="B145" s="9" t="s">
        <v>123</v>
      </c>
      <c r="C145" s="55" t="s">
        <v>325</v>
      </c>
      <c r="D145" s="9" t="s">
        <v>50</v>
      </c>
      <c r="E145" s="15">
        <v>135.4</v>
      </c>
      <c r="F145" s="11">
        <f t="shared" si="19"/>
        <v>270.8</v>
      </c>
      <c r="G145" s="38">
        <f t="shared" si="20"/>
        <v>0.76</v>
      </c>
      <c r="H145" s="11">
        <f t="shared" si="18"/>
        <v>205.80800000000002</v>
      </c>
      <c r="I145" s="56"/>
      <c r="J145" s="56"/>
      <c r="K145" s="56"/>
      <c r="L145" s="56"/>
      <c r="M145" s="56"/>
      <c r="N145" s="11">
        <f t="shared" si="17"/>
        <v>354.74800000000005</v>
      </c>
      <c r="O145" s="104"/>
      <c r="Q145" s="56"/>
    </row>
    <row r="146" spans="1:17" s="97" customFormat="1" ht="14.1" customHeight="1" x14ac:dyDescent="0.2">
      <c r="A146" s="70"/>
      <c r="B146" s="9" t="s">
        <v>124</v>
      </c>
      <c r="C146" s="55" t="s">
        <v>326</v>
      </c>
      <c r="D146" s="9" t="s">
        <v>50</v>
      </c>
      <c r="E146" s="15">
        <v>58.5</v>
      </c>
      <c r="F146" s="11">
        <f t="shared" si="19"/>
        <v>117</v>
      </c>
      <c r="G146" s="38">
        <f t="shared" si="20"/>
        <v>0.76</v>
      </c>
      <c r="H146" s="11">
        <f t="shared" si="18"/>
        <v>88.92</v>
      </c>
      <c r="I146" s="56"/>
      <c r="J146" s="56"/>
      <c r="K146" s="56"/>
      <c r="L146" s="56"/>
      <c r="M146" s="56"/>
      <c r="N146" s="11">
        <f t="shared" si="17"/>
        <v>153.27000000000001</v>
      </c>
      <c r="O146" s="104"/>
      <c r="Q146" s="56"/>
    </row>
    <row r="147" spans="1:17" s="97" customFormat="1" ht="14.1" customHeight="1" x14ac:dyDescent="0.2">
      <c r="A147" s="70"/>
      <c r="B147" s="9" t="s">
        <v>125</v>
      </c>
      <c r="C147" s="55" t="s">
        <v>327</v>
      </c>
      <c r="D147" s="9" t="s">
        <v>50</v>
      </c>
      <c r="E147" s="15">
        <v>165.9</v>
      </c>
      <c r="F147" s="11">
        <f t="shared" si="19"/>
        <v>331.8</v>
      </c>
      <c r="G147" s="38">
        <f t="shared" si="20"/>
        <v>0.76</v>
      </c>
      <c r="H147" s="11">
        <f t="shared" si="18"/>
        <v>252.16800000000001</v>
      </c>
      <c r="I147" s="56"/>
      <c r="J147" s="56"/>
      <c r="K147" s="56"/>
      <c r="L147" s="56"/>
      <c r="M147" s="56"/>
      <c r="N147" s="11">
        <f t="shared" si="17"/>
        <v>434.65800000000002</v>
      </c>
      <c r="O147" s="104"/>
      <c r="Q147" s="56"/>
    </row>
    <row r="148" spans="1:17" s="97" customFormat="1" ht="14.1" customHeight="1" x14ac:dyDescent="0.2">
      <c r="A148" s="70"/>
      <c r="B148" s="9" t="s">
        <v>126</v>
      </c>
      <c r="C148" s="55" t="s">
        <v>328</v>
      </c>
      <c r="D148" s="9" t="s">
        <v>50</v>
      </c>
      <c r="E148" s="15">
        <v>193</v>
      </c>
      <c r="F148" s="11">
        <f t="shared" si="19"/>
        <v>386</v>
      </c>
      <c r="G148" s="38">
        <f t="shared" si="20"/>
        <v>0.76</v>
      </c>
      <c r="H148" s="11">
        <f t="shared" si="18"/>
        <v>293.36</v>
      </c>
      <c r="I148" s="56"/>
      <c r="J148" s="56"/>
      <c r="K148" s="56"/>
      <c r="L148" s="56"/>
      <c r="M148" s="56"/>
      <c r="N148" s="11">
        <f t="shared" si="17"/>
        <v>505.66</v>
      </c>
      <c r="O148" s="104"/>
      <c r="Q148" s="56"/>
    </row>
    <row r="149" spans="1:17" s="97" customFormat="1" ht="14.1" customHeight="1" x14ac:dyDescent="0.2">
      <c r="A149" s="70"/>
      <c r="B149" s="9" t="s">
        <v>127</v>
      </c>
      <c r="C149" s="55" t="s">
        <v>329</v>
      </c>
      <c r="D149" s="9" t="s">
        <v>50</v>
      </c>
      <c r="E149" s="15">
        <v>95.9</v>
      </c>
      <c r="F149" s="11">
        <f t="shared" si="19"/>
        <v>191.8</v>
      </c>
      <c r="G149" s="38">
        <f t="shared" si="20"/>
        <v>0.76</v>
      </c>
      <c r="H149" s="11">
        <f t="shared" si="18"/>
        <v>145.768</v>
      </c>
      <c r="I149" s="56"/>
      <c r="J149" s="56"/>
      <c r="K149" s="56"/>
      <c r="L149" s="56"/>
      <c r="M149" s="56"/>
      <c r="N149" s="11">
        <f t="shared" si="17"/>
        <v>251.25800000000001</v>
      </c>
      <c r="O149" s="104"/>
      <c r="Q149" s="56"/>
    </row>
    <row r="150" spans="1:17" s="97" customFormat="1" ht="14.1" customHeight="1" x14ac:dyDescent="0.2">
      <c r="A150" s="70"/>
      <c r="B150" s="9" t="s">
        <v>128</v>
      </c>
      <c r="C150" s="55" t="s">
        <v>330</v>
      </c>
      <c r="D150" s="9" t="s">
        <v>50</v>
      </c>
      <c r="E150" s="15">
        <v>253.8</v>
      </c>
      <c r="F150" s="11">
        <f t="shared" si="19"/>
        <v>507.6</v>
      </c>
      <c r="G150" s="38">
        <f t="shared" si="20"/>
        <v>0.76</v>
      </c>
      <c r="H150" s="11">
        <f t="shared" si="18"/>
        <v>385.77600000000001</v>
      </c>
      <c r="I150" s="56"/>
      <c r="J150" s="56"/>
      <c r="K150" s="56"/>
      <c r="L150" s="56"/>
      <c r="M150" s="56"/>
      <c r="N150" s="11">
        <f t="shared" si="17"/>
        <v>664.95600000000002</v>
      </c>
      <c r="O150" s="104"/>
      <c r="Q150" s="56"/>
    </row>
    <row r="151" spans="1:17" s="97" customFormat="1" ht="14.1" customHeight="1" x14ac:dyDescent="0.2">
      <c r="A151" s="70"/>
      <c r="B151" s="9" t="s">
        <v>129</v>
      </c>
      <c r="C151" s="55" t="s">
        <v>331</v>
      </c>
      <c r="D151" s="9" t="s">
        <v>50</v>
      </c>
      <c r="E151" s="15">
        <v>856.6</v>
      </c>
      <c r="F151" s="11">
        <f t="shared" si="19"/>
        <v>1713.2</v>
      </c>
      <c r="G151" s="38">
        <f t="shared" si="20"/>
        <v>0.76</v>
      </c>
      <c r="H151" s="11">
        <f t="shared" si="18"/>
        <v>1302.0320000000002</v>
      </c>
      <c r="I151" s="56"/>
      <c r="J151" s="56"/>
      <c r="K151" s="56"/>
      <c r="L151" s="56"/>
      <c r="M151" s="56"/>
      <c r="N151" s="11">
        <f t="shared" si="17"/>
        <v>2244.2920000000004</v>
      </c>
      <c r="O151" s="104"/>
      <c r="Q151" s="56"/>
    </row>
    <row r="152" spans="1:17" s="97" customFormat="1" ht="14.1" customHeight="1" x14ac:dyDescent="0.2">
      <c r="A152" s="70"/>
      <c r="B152" s="9" t="s">
        <v>130</v>
      </c>
      <c r="C152" s="55" t="s">
        <v>332</v>
      </c>
      <c r="D152" s="9" t="s">
        <v>50</v>
      </c>
      <c r="E152" s="15">
        <v>416.25</v>
      </c>
      <c r="F152" s="11">
        <f t="shared" si="19"/>
        <v>832.5</v>
      </c>
      <c r="G152" s="38">
        <f t="shared" si="20"/>
        <v>0.76</v>
      </c>
      <c r="H152" s="11">
        <f t="shared" si="18"/>
        <v>632.70000000000005</v>
      </c>
      <c r="I152" s="56"/>
      <c r="J152" s="56"/>
      <c r="K152" s="56"/>
      <c r="L152" s="56"/>
      <c r="M152" s="56"/>
      <c r="N152" s="11">
        <f t="shared" si="17"/>
        <v>1090.575</v>
      </c>
      <c r="O152" s="104"/>
      <c r="Q152" s="56"/>
    </row>
    <row r="153" spans="1:17" s="97" customFormat="1" ht="14.1" customHeight="1" x14ac:dyDescent="0.2">
      <c r="A153" s="70"/>
      <c r="B153" s="9" t="s">
        <v>131</v>
      </c>
      <c r="C153" s="55" t="s">
        <v>333</v>
      </c>
      <c r="D153" s="9" t="s">
        <v>50</v>
      </c>
      <c r="E153" s="15">
        <v>299.85000000000002</v>
      </c>
      <c r="F153" s="11">
        <f t="shared" si="19"/>
        <v>599.70000000000005</v>
      </c>
      <c r="G153" s="38">
        <f t="shared" si="20"/>
        <v>0.76</v>
      </c>
      <c r="H153" s="11">
        <f t="shared" si="18"/>
        <v>455.77200000000005</v>
      </c>
      <c r="I153" s="56"/>
      <c r="J153" s="56"/>
      <c r="K153" s="56"/>
      <c r="L153" s="56"/>
      <c r="M153" s="56"/>
      <c r="N153" s="11">
        <f t="shared" si="17"/>
        <v>785.60700000000008</v>
      </c>
      <c r="O153" s="104"/>
      <c r="Q153" s="56"/>
    </row>
    <row r="154" spans="1:17" s="97" customFormat="1" ht="14.1" customHeight="1" x14ac:dyDescent="0.2">
      <c r="A154" s="70"/>
      <c r="B154" s="9" t="s">
        <v>132</v>
      </c>
      <c r="C154" s="55" t="s">
        <v>334</v>
      </c>
      <c r="D154" s="9" t="s">
        <v>50</v>
      </c>
      <c r="E154" s="15">
        <v>541.5</v>
      </c>
      <c r="F154" s="11">
        <f t="shared" si="19"/>
        <v>1083</v>
      </c>
      <c r="G154" s="38">
        <f t="shared" si="20"/>
        <v>0.76</v>
      </c>
      <c r="H154" s="11">
        <f t="shared" si="18"/>
        <v>823.08</v>
      </c>
      <c r="I154" s="56"/>
      <c r="J154" s="56"/>
      <c r="K154" s="56"/>
      <c r="L154" s="56"/>
      <c r="M154" s="56"/>
      <c r="N154" s="11">
        <f t="shared" si="17"/>
        <v>1418.73</v>
      </c>
      <c r="O154" s="104"/>
      <c r="Q154" s="56"/>
    </row>
    <row r="155" spans="1:17" s="97" customFormat="1" ht="14.1" customHeight="1" x14ac:dyDescent="0.2">
      <c r="A155" s="70"/>
      <c r="B155" s="9" t="s">
        <v>133</v>
      </c>
      <c r="C155" s="55" t="s">
        <v>111</v>
      </c>
      <c r="D155" s="9" t="s">
        <v>50</v>
      </c>
      <c r="E155" s="15">
        <v>4330.8</v>
      </c>
      <c r="F155" s="11">
        <f t="shared" si="19"/>
        <v>8661.6</v>
      </c>
      <c r="G155" s="38">
        <f t="shared" si="20"/>
        <v>0.76</v>
      </c>
      <c r="H155" s="11">
        <f t="shared" si="18"/>
        <v>6582.8160000000007</v>
      </c>
      <c r="I155" s="56"/>
      <c r="J155" s="56"/>
      <c r="K155" s="56"/>
      <c r="L155" s="56"/>
      <c r="M155" s="56"/>
      <c r="N155" s="11">
        <f t="shared" si="17"/>
        <v>11346.696000000002</v>
      </c>
      <c r="O155" s="104"/>
      <c r="Q155" s="56"/>
    </row>
    <row r="156" spans="1:17" s="97" customFormat="1" ht="14.1" customHeight="1" x14ac:dyDescent="0.2">
      <c r="A156" s="70"/>
      <c r="B156" s="9" t="s">
        <v>134</v>
      </c>
      <c r="C156" s="55" t="s">
        <v>335</v>
      </c>
      <c r="D156" s="9" t="s">
        <v>50</v>
      </c>
      <c r="E156" s="15">
        <v>535.5</v>
      </c>
      <c r="F156" s="11">
        <f t="shared" si="19"/>
        <v>1071</v>
      </c>
      <c r="G156" s="38">
        <f t="shared" si="20"/>
        <v>0.76</v>
      </c>
      <c r="H156" s="11">
        <f t="shared" si="18"/>
        <v>813.96</v>
      </c>
      <c r="I156" s="56"/>
      <c r="J156" s="56"/>
      <c r="K156" s="56"/>
      <c r="L156" s="56"/>
      <c r="M156" s="56"/>
      <c r="N156" s="11">
        <f t="shared" si="17"/>
        <v>1403.0100000000002</v>
      </c>
      <c r="O156" s="104"/>
      <c r="Q156" s="56"/>
    </row>
    <row r="157" spans="1:17" s="97" customFormat="1" ht="14.1" customHeight="1" x14ac:dyDescent="0.2">
      <c r="A157" s="70"/>
      <c r="B157" s="9" t="s">
        <v>134</v>
      </c>
      <c r="C157" s="55" t="s">
        <v>336</v>
      </c>
      <c r="D157" s="9" t="s">
        <v>50</v>
      </c>
      <c r="E157" s="15">
        <v>145.4</v>
      </c>
      <c r="F157" s="11">
        <f t="shared" si="19"/>
        <v>290.8</v>
      </c>
      <c r="G157" s="38">
        <f t="shared" si="20"/>
        <v>0.76</v>
      </c>
      <c r="H157" s="11">
        <f t="shared" si="18"/>
        <v>221.00800000000001</v>
      </c>
      <c r="I157" s="56"/>
      <c r="J157" s="56"/>
      <c r="K157" s="56"/>
      <c r="L157" s="56"/>
      <c r="M157" s="56"/>
      <c r="N157" s="11">
        <f t="shared" si="17"/>
        <v>380.94800000000004</v>
      </c>
      <c r="O157" s="104"/>
      <c r="Q157" s="56"/>
    </row>
    <row r="158" spans="1:17" s="97" customFormat="1" ht="14.1" customHeight="1" x14ac:dyDescent="0.2">
      <c r="A158" s="70"/>
      <c r="B158" s="9" t="s">
        <v>134</v>
      </c>
      <c r="C158" s="55" t="s">
        <v>112</v>
      </c>
      <c r="D158" s="9" t="s">
        <v>50</v>
      </c>
      <c r="E158" s="15">
        <v>2147.1</v>
      </c>
      <c r="F158" s="11">
        <f t="shared" si="19"/>
        <v>4294.2</v>
      </c>
      <c r="G158" s="38">
        <f t="shared" si="20"/>
        <v>0.76</v>
      </c>
      <c r="H158" s="11">
        <f t="shared" si="18"/>
        <v>3263.5920000000001</v>
      </c>
      <c r="I158" s="56"/>
      <c r="J158" s="56"/>
      <c r="K158" s="56"/>
      <c r="L158" s="56"/>
      <c r="M158" s="56"/>
      <c r="N158" s="11">
        <f t="shared" si="17"/>
        <v>5625.402</v>
      </c>
      <c r="O158" s="104"/>
      <c r="Q158" s="56"/>
    </row>
    <row r="159" spans="1:17" s="97" customFormat="1" ht="14.1" customHeight="1" x14ac:dyDescent="0.2">
      <c r="A159" s="70"/>
      <c r="B159" s="9" t="s">
        <v>134</v>
      </c>
      <c r="C159" s="55" t="s">
        <v>337</v>
      </c>
      <c r="D159" s="9" t="s">
        <v>50</v>
      </c>
      <c r="E159" s="15">
        <v>404.8</v>
      </c>
      <c r="F159" s="11">
        <f t="shared" si="19"/>
        <v>809.6</v>
      </c>
      <c r="G159" s="38">
        <f t="shared" si="20"/>
        <v>0.76</v>
      </c>
      <c r="H159" s="11">
        <f t="shared" si="18"/>
        <v>615.29600000000005</v>
      </c>
      <c r="I159" s="56"/>
      <c r="J159" s="56"/>
      <c r="K159" s="56"/>
      <c r="L159" s="56"/>
      <c r="M159" s="56"/>
      <c r="N159" s="11">
        <f t="shared" si="17"/>
        <v>1060.576</v>
      </c>
      <c r="O159" s="104"/>
      <c r="Q159" s="56"/>
    </row>
    <row r="160" spans="1:17" s="97" customFormat="1" ht="14.1" customHeight="1" x14ac:dyDescent="0.2">
      <c r="A160" s="70"/>
      <c r="B160" s="9" t="s">
        <v>134</v>
      </c>
      <c r="C160" s="55" t="s">
        <v>338</v>
      </c>
      <c r="D160" s="9" t="s">
        <v>50</v>
      </c>
      <c r="E160" s="15">
        <v>93.5</v>
      </c>
      <c r="F160" s="11">
        <f t="shared" si="19"/>
        <v>187</v>
      </c>
      <c r="G160" s="38">
        <f t="shared" si="20"/>
        <v>0.76</v>
      </c>
      <c r="H160" s="11">
        <f t="shared" si="18"/>
        <v>142.12</v>
      </c>
      <c r="I160" s="56"/>
      <c r="J160" s="56"/>
      <c r="K160" s="56"/>
      <c r="L160" s="56"/>
      <c r="M160" s="56"/>
      <c r="N160" s="11">
        <f t="shared" si="17"/>
        <v>244.97000000000003</v>
      </c>
      <c r="O160" s="104"/>
      <c r="Q160" s="56"/>
    </row>
    <row r="161" spans="1:17" s="97" customFormat="1" ht="14.1" customHeight="1" x14ac:dyDescent="0.2">
      <c r="A161" s="70"/>
      <c r="B161" s="9" t="s">
        <v>134</v>
      </c>
      <c r="C161" s="55" t="s">
        <v>339</v>
      </c>
      <c r="D161" s="9" t="s">
        <v>50</v>
      </c>
      <c r="E161" s="15">
        <v>221</v>
      </c>
      <c r="F161" s="11">
        <f t="shared" si="19"/>
        <v>442</v>
      </c>
      <c r="G161" s="38">
        <f t="shared" si="20"/>
        <v>0.76</v>
      </c>
      <c r="H161" s="11">
        <f t="shared" si="18"/>
        <v>335.92</v>
      </c>
      <c r="I161" s="56"/>
      <c r="J161" s="56"/>
      <c r="K161" s="56"/>
      <c r="L161" s="56"/>
      <c r="M161" s="56"/>
      <c r="N161" s="11">
        <f t="shared" si="17"/>
        <v>579.02</v>
      </c>
      <c r="O161" s="104"/>
      <c r="Q161" s="56"/>
    </row>
    <row r="162" spans="1:17" s="97" customFormat="1" ht="14.1" customHeight="1" x14ac:dyDescent="0.2">
      <c r="A162" s="70"/>
      <c r="B162" s="9" t="s">
        <v>134</v>
      </c>
      <c r="C162" s="55" t="s">
        <v>340</v>
      </c>
      <c r="D162" s="9" t="s">
        <v>50</v>
      </c>
      <c r="E162" s="15">
        <v>274.2</v>
      </c>
      <c r="F162" s="11">
        <f t="shared" si="19"/>
        <v>548.4</v>
      </c>
      <c r="G162" s="38">
        <f t="shared" si="20"/>
        <v>0.76</v>
      </c>
      <c r="H162" s="11">
        <f t="shared" si="18"/>
        <v>416.78399999999999</v>
      </c>
      <c r="I162" s="56"/>
      <c r="J162" s="56"/>
      <c r="K162" s="56"/>
      <c r="L162" s="56"/>
      <c r="M162" s="56"/>
      <c r="N162" s="11">
        <f t="shared" si="17"/>
        <v>718.404</v>
      </c>
      <c r="O162" s="104"/>
      <c r="Q162" s="56"/>
    </row>
    <row r="163" spans="1:17" s="97" customFormat="1" ht="14.1" customHeight="1" x14ac:dyDescent="0.2">
      <c r="A163" s="70"/>
      <c r="B163" s="9" t="s">
        <v>134</v>
      </c>
      <c r="C163" s="55" t="s">
        <v>341</v>
      </c>
      <c r="D163" s="9" t="s">
        <v>50</v>
      </c>
      <c r="E163" s="15">
        <v>95</v>
      </c>
      <c r="F163" s="11">
        <f t="shared" si="19"/>
        <v>190</v>
      </c>
      <c r="G163" s="38">
        <f t="shared" si="20"/>
        <v>0.76</v>
      </c>
      <c r="H163" s="11">
        <f t="shared" si="18"/>
        <v>144.4</v>
      </c>
      <c r="I163" s="56"/>
      <c r="J163" s="56"/>
      <c r="K163" s="56"/>
      <c r="L163" s="56"/>
      <c r="M163" s="56"/>
      <c r="N163" s="11">
        <f t="shared" si="17"/>
        <v>248.90000000000003</v>
      </c>
      <c r="O163" s="104"/>
      <c r="Q163" s="56"/>
    </row>
    <row r="164" spans="1:17" s="97" customFormat="1" ht="14.1" customHeight="1" x14ac:dyDescent="0.2">
      <c r="A164" s="70"/>
      <c r="B164" s="9" t="s">
        <v>134</v>
      </c>
      <c r="C164" s="55" t="s">
        <v>342</v>
      </c>
      <c r="D164" s="9" t="s">
        <v>50</v>
      </c>
      <c r="E164" s="15">
        <v>966.5</v>
      </c>
      <c r="F164" s="11">
        <f t="shared" si="19"/>
        <v>1933</v>
      </c>
      <c r="G164" s="38">
        <f t="shared" si="20"/>
        <v>0.76</v>
      </c>
      <c r="H164" s="11">
        <f t="shared" si="18"/>
        <v>1469.08</v>
      </c>
      <c r="I164" s="56"/>
      <c r="J164" s="56"/>
      <c r="K164" s="56"/>
      <c r="L164" s="56"/>
      <c r="M164" s="56"/>
      <c r="N164" s="11">
        <f t="shared" si="17"/>
        <v>2532.23</v>
      </c>
      <c r="O164" s="104"/>
      <c r="Q164" s="56"/>
    </row>
    <row r="165" spans="1:17" s="97" customFormat="1" ht="14.1" customHeight="1" x14ac:dyDescent="0.2">
      <c r="A165" s="70"/>
      <c r="B165" s="9" t="s">
        <v>134</v>
      </c>
      <c r="C165" s="55" t="s">
        <v>343</v>
      </c>
      <c r="D165" s="9" t="s">
        <v>50</v>
      </c>
      <c r="E165" s="15">
        <v>360</v>
      </c>
      <c r="F165" s="11">
        <f t="shared" si="19"/>
        <v>720</v>
      </c>
      <c r="G165" s="38">
        <f t="shared" si="20"/>
        <v>0.76</v>
      </c>
      <c r="H165" s="11">
        <f t="shared" si="18"/>
        <v>547.20000000000005</v>
      </c>
      <c r="I165" s="56"/>
      <c r="J165" s="56"/>
      <c r="K165" s="56"/>
      <c r="L165" s="56"/>
      <c r="M165" s="56"/>
      <c r="N165" s="11">
        <f t="shared" si="17"/>
        <v>943.2</v>
      </c>
      <c r="O165" s="104"/>
      <c r="Q165" s="56"/>
    </row>
    <row r="166" spans="1:17" s="97" customFormat="1" ht="14.1" customHeight="1" x14ac:dyDescent="0.2">
      <c r="A166" s="70"/>
      <c r="B166" s="9" t="s">
        <v>134</v>
      </c>
      <c r="C166" s="55" t="s">
        <v>344</v>
      </c>
      <c r="D166" s="9" t="s">
        <v>50</v>
      </c>
      <c r="E166" s="15">
        <v>294.5</v>
      </c>
      <c r="F166" s="11">
        <f t="shared" si="19"/>
        <v>589</v>
      </c>
      <c r="G166" s="38">
        <f t="shared" si="20"/>
        <v>0.76</v>
      </c>
      <c r="H166" s="11">
        <f t="shared" si="18"/>
        <v>447.64</v>
      </c>
      <c r="I166" s="56"/>
      <c r="J166" s="56"/>
      <c r="K166" s="56"/>
      <c r="L166" s="56"/>
      <c r="M166" s="56"/>
      <c r="N166" s="11">
        <f t="shared" si="17"/>
        <v>771.59</v>
      </c>
      <c r="O166" s="104"/>
      <c r="Q166" s="56"/>
    </row>
    <row r="167" spans="1:17" s="97" customFormat="1" ht="14.1" customHeight="1" x14ac:dyDescent="0.2">
      <c r="A167" s="70"/>
      <c r="B167" s="9" t="s">
        <v>134</v>
      </c>
      <c r="C167" s="55" t="s">
        <v>345</v>
      </c>
      <c r="D167" s="9" t="s">
        <v>50</v>
      </c>
      <c r="E167" s="15">
        <v>111.25</v>
      </c>
      <c r="F167" s="11">
        <f t="shared" si="19"/>
        <v>222.5</v>
      </c>
      <c r="G167" s="38">
        <f t="shared" si="20"/>
        <v>0.76</v>
      </c>
      <c r="H167" s="11">
        <f t="shared" si="18"/>
        <v>169.1</v>
      </c>
      <c r="I167" s="56"/>
      <c r="J167" s="56"/>
      <c r="K167" s="56"/>
      <c r="L167" s="56"/>
      <c r="M167" s="56"/>
      <c r="N167" s="11">
        <f t="shared" si="17"/>
        <v>291.47500000000002</v>
      </c>
      <c r="O167" s="104"/>
      <c r="Q167" s="56"/>
    </row>
    <row r="168" spans="1:17" s="97" customFormat="1" ht="14.1" customHeight="1" x14ac:dyDescent="0.2">
      <c r="A168" s="70"/>
      <c r="B168" s="9" t="s">
        <v>134</v>
      </c>
      <c r="C168" s="55" t="s">
        <v>346</v>
      </c>
      <c r="D168" s="9" t="s">
        <v>50</v>
      </c>
      <c r="E168" s="15">
        <v>0</v>
      </c>
      <c r="F168" s="11">
        <f t="shared" si="19"/>
        <v>0</v>
      </c>
      <c r="G168" s="38">
        <f t="shared" si="20"/>
        <v>0.76</v>
      </c>
      <c r="H168" s="11">
        <f t="shared" si="18"/>
        <v>0</v>
      </c>
      <c r="I168" s="56"/>
      <c r="J168" s="56"/>
      <c r="K168" s="56"/>
      <c r="L168" s="56"/>
      <c r="M168" s="56"/>
      <c r="N168" s="11">
        <f t="shared" si="17"/>
        <v>0</v>
      </c>
      <c r="O168" s="104"/>
      <c r="Q168" s="56"/>
    </row>
    <row r="169" spans="1:17" s="97" customFormat="1" ht="14.1" customHeight="1" x14ac:dyDescent="0.2">
      <c r="A169" s="70"/>
      <c r="B169" s="9" t="s">
        <v>134</v>
      </c>
      <c r="C169" s="55" t="s">
        <v>347</v>
      </c>
      <c r="D169" s="9" t="s">
        <v>50</v>
      </c>
      <c r="E169" s="15">
        <v>229</v>
      </c>
      <c r="F169" s="11">
        <f t="shared" si="19"/>
        <v>458</v>
      </c>
      <c r="G169" s="38">
        <f t="shared" si="20"/>
        <v>0.76</v>
      </c>
      <c r="H169" s="11">
        <f t="shared" si="18"/>
        <v>348.08</v>
      </c>
      <c r="I169" s="56"/>
      <c r="J169" s="56"/>
      <c r="K169" s="56"/>
      <c r="L169" s="56"/>
      <c r="M169" s="56"/>
      <c r="N169" s="11">
        <f t="shared" si="17"/>
        <v>599.98</v>
      </c>
      <c r="O169" s="104"/>
      <c r="Q169" s="56"/>
    </row>
    <row r="170" spans="1:17" s="97" customFormat="1" ht="14.1" customHeight="1" x14ac:dyDescent="0.2">
      <c r="A170" s="70"/>
      <c r="B170" s="9" t="s">
        <v>134</v>
      </c>
      <c r="C170" s="55" t="s">
        <v>348</v>
      </c>
      <c r="D170" s="9" t="s">
        <v>50</v>
      </c>
      <c r="E170" s="15">
        <v>391.7</v>
      </c>
      <c r="F170" s="11">
        <f t="shared" si="19"/>
        <v>783.4</v>
      </c>
      <c r="G170" s="38">
        <f t="shared" si="20"/>
        <v>0.76</v>
      </c>
      <c r="H170" s="11">
        <f t="shared" si="18"/>
        <v>595.38400000000001</v>
      </c>
      <c r="I170" s="56"/>
      <c r="J170" s="56"/>
      <c r="K170" s="56"/>
      <c r="L170" s="56"/>
      <c r="M170" s="56"/>
      <c r="N170" s="11">
        <f t="shared" si="17"/>
        <v>1026.2539999999999</v>
      </c>
      <c r="O170" s="104"/>
      <c r="Q170" s="56"/>
    </row>
    <row r="171" spans="1:17" s="97" customFormat="1" ht="14.1" customHeight="1" x14ac:dyDescent="0.2">
      <c r="A171" s="70"/>
      <c r="B171" s="9" t="s">
        <v>134</v>
      </c>
      <c r="C171" s="55" t="s">
        <v>349</v>
      </c>
      <c r="D171" s="9" t="s">
        <v>50</v>
      </c>
      <c r="E171" s="15">
        <v>799.3</v>
      </c>
      <c r="F171" s="11">
        <f t="shared" si="19"/>
        <v>1598.6</v>
      </c>
      <c r="G171" s="38">
        <f t="shared" si="20"/>
        <v>0.76</v>
      </c>
      <c r="H171" s="11">
        <f t="shared" si="18"/>
        <v>1214.9359999999999</v>
      </c>
      <c r="I171" s="56"/>
      <c r="J171" s="56"/>
      <c r="K171" s="56"/>
      <c r="L171" s="56"/>
      <c r="M171" s="56"/>
      <c r="N171" s="11">
        <f t="shared" si="17"/>
        <v>2094.1660000000002</v>
      </c>
      <c r="O171" s="104"/>
      <c r="Q171" s="56"/>
    </row>
    <row r="172" spans="1:17" s="97" customFormat="1" ht="14.1" customHeight="1" x14ac:dyDescent="0.2">
      <c r="A172" s="70"/>
      <c r="B172" s="9" t="s">
        <v>134</v>
      </c>
      <c r="C172" s="55" t="s">
        <v>350</v>
      </c>
      <c r="D172" s="9" t="s">
        <v>50</v>
      </c>
      <c r="E172" s="15">
        <v>312.60000000000002</v>
      </c>
      <c r="F172" s="11">
        <f t="shared" si="19"/>
        <v>625.20000000000005</v>
      </c>
      <c r="G172" s="38">
        <f t="shared" si="20"/>
        <v>0.76</v>
      </c>
      <c r="H172" s="11">
        <f t="shared" si="18"/>
        <v>475.15200000000004</v>
      </c>
      <c r="I172" s="56"/>
      <c r="J172" s="56"/>
      <c r="K172" s="56"/>
      <c r="L172" s="56"/>
      <c r="M172" s="56"/>
      <c r="N172" s="11">
        <f t="shared" si="17"/>
        <v>819.01200000000017</v>
      </c>
      <c r="O172" s="104"/>
      <c r="Q172" s="56"/>
    </row>
    <row r="173" spans="1:17" s="97" customFormat="1" ht="14.1" customHeight="1" x14ac:dyDescent="0.2">
      <c r="A173" s="70"/>
      <c r="B173" s="9" t="s">
        <v>134</v>
      </c>
      <c r="C173" s="55" t="s">
        <v>351</v>
      </c>
      <c r="D173" s="9" t="s">
        <v>50</v>
      </c>
      <c r="E173" s="15">
        <v>443.2</v>
      </c>
      <c r="F173" s="11">
        <f t="shared" si="19"/>
        <v>886.4</v>
      </c>
      <c r="G173" s="38">
        <f t="shared" si="20"/>
        <v>0.76</v>
      </c>
      <c r="H173" s="11">
        <f t="shared" si="18"/>
        <v>673.66399999999999</v>
      </c>
      <c r="I173" s="56"/>
      <c r="J173" s="56"/>
      <c r="K173" s="56"/>
      <c r="L173" s="56"/>
      <c r="M173" s="56"/>
      <c r="N173" s="11">
        <f t="shared" si="17"/>
        <v>1161.184</v>
      </c>
      <c r="O173" s="104"/>
      <c r="Q173" s="56"/>
    </row>
    <row r="174" spans="1:17" s="97" customFormat="1" ht="14.1" customHeight="1" x14ac:dyDescent="0.2">
      <c r="A174" s="70"/>
      <c r="B174" s="9" t="s">
        <v>134</v>
      </c>
      <c r="C174" s="55" t="s">
        <v>352</v>
      </c>
      <c r="D174" s="9" t="s">
        <v>50</v>
      </c>
      <c r="E174" s="15">
        <v>933</v>
      </c>
      <c r="F174" s="11">
        <f t="shared" si="19"/>
        <v>1866</v>
      </c>
      <c r="G174" s="38">
        <f t="shared" si="20"/>
        <v>0.76</v>
      </c>
      <c r="H174" s="11">
        <f t="shared" si="18"/>
        <v>1418.16</v>
      </c>
      <c r="I174" s="56"/>
      <c r="J174" s="56"/>
      <c r="K174" s="56"/>
      <c r="L174" s="56"/>
      <c r="M174" s="56"/>
      <c r="N174" s="11">
        <f t="shared" si="17"/>
        <v>2444.46</v>
      </c>
      <c r="O174" s="104"/>
      <c r="Q174" s="56"/>
    </row>
    <row r="175" spans="1:17" s="97" customFormat="1" ht="14.1" customHeight="1" x14ac:dyDescent="0.2">
      <c r="A175" s="70"/>
      <c r="B175" s="9" t="s">
        <v>134</v>
      </c>
      <c r="C175" s="55" t="s">
        <v>113</v>
      </c>
      <c r="D175" s="9" t="s">
        <v>50</v>
      </c>
      <c r="E175" s="15">
        <v>2933.5</v>
      </c>
      <c r="F175" s="11">
        <f t="shared" si="19"/>
        <v>5867</v>
      </c>
      <c r="G175" s="38">
        <f t="shared" si="20"/>
        <v>0.76</v>
      </c>
      <c r="H175" s="11">
        <f t="shared" si="18"/>
        <v>4458.92</v>
      </c>
      <c r="I175" s="56"/>
      <c r="J175" s="56"/>
      <c r="K175" s="56"/>
      <c r="L175" s="56"/>
      <c r="M175" s="56"/>
      <c r="N175" s="11">
        <f t="shared" si="17"/>
        <v>7685.77</v>
      </c>
      <c r="O175" s="104"/>
      <c r="Q175" s="56"/>
    </row>
    <row r="176" spans="1:17" s="97" customFormat="1" ht="14.1" customHeight="1" x14ac:dyDescent="0.2">
      <c r="A176" s="70"/>
      <c r="B176" s="9" t="s">
        <v>134</v>
      </c>
      <c r="C176" s="55" t="s">
        <v>353</v>
      </c>
      <c r="D176" s="9" t="s">
        <v>50</v>
      </c>
      <c r="E176" s="15">
        <v>737.8</v>
      </c>
      <c r="F176" s="11">
        <f t="shared" si="19"/>
        <v>1475.6</v>
      </c>
      <c r="G176" s="38">
        <f t="shared" si="20"/>
        <v>0.76</v>
      </c>
      <c r="H176" s="11">
        <f t="shared" si="18"/>
        <v>1121.4559999999999</v>
      </c>
      <c r="I176" s="56"/>
      <c r="J176" s="56"/>
      <c r="K176" s="56"/>
      <c r="L176" s="56"/>
      <c r="M176" s="56"/>
      <c r="N176" s="11">
        <f t="shared" si="17"/>
        <v>1933.0360000000001</v>
      </c>
      <c r="O176" s="104"/>
      <c r="Q176" s="56"/>
    </row>
    <row r="177" spans="1:17" s="97" customFormat="1" ht="14.1" customHeight="1" x14ac:dyDescent="0.2">
      <c r="A177" s="70"/>
      <c r="B177" s="9" t="s">
        <v>134</v>
      </c>
      <c r="C177" s="55" t="s">
        <v>354</v>
      </c>
      <c r="D177" s="9" t="s">
        <v>50</v>
      </c>
      <c r="E177" s="15">
        <v>0</v>
      </c>
      <c r="F177" s="11">
        <f t="shared" si="19"/>
        <v>0</v>
      </c>
      <c r="G177" s="38">
        <f t="shared" si="20"/>
        <v>0.76</v>
      </c>
      <c r="H177" s="11">
        <f t="shared" si="18"/>
        <v>0</v>
      </c>
      <c r="I177" s="56"/>
      <c r="J177" s="56"/>
      <c r="K177" s="56"/>
      <c r="L177" s="56"/>
      <c r="M177" s="56"/>
      <c r="N177" s="11">
        <f t="shared" si="17"/>
        <v>0</v>
      </c>
      <c r="O177" s="104"/>
      <c r="Q177" s="56"/>
    </row>
    <row r="178" spans="1:17" s="97" customFormat="1" ht="14.1" customHeight="1" x14ac:dyDescent="0.2">
      <c r="A178" s="70"/>
      <c r="B178" s="9" t="s">
        <v>134</v>
      </c>
      <c r="C178" s="55" t="s">
        <v>355</v>
      </c>
      <c r="D178" s="9" t="s">
        <v>50</v>
      </c>
      <c r="E178" s="15">
        <v>0</v>
      </c>
      <c r="F178" s="11">
        <f t="shared" si="19"/>
        <v>0</v>
      </c>
      <c r="G178" s="38">
        <f t="shared" si="20"/>
        <v>0.76</v>
      </c>
      <c r="H178" s="11">
        <f t="shared" si="18"/>
        <v>0</v>
      </c>
      <c r="I178" s="56"/>
      <c r="J178" s="56"/>
      <c r="K178" s="56"/>
      <c r="L178" s="56"/>
      <c r="M178" s="56"/>
      <c r="N178" s="11">
        <f t="shared" si="17"/>
        <v>0</v>
      </c>
      <c r="O178" s="104"/>
      <c r="Q178" s="56"/>
    </row>
    <row r="179" spans="1:17" s="97" customFormat="1" ht="14.1" customHeight="1" x14ac:dyDescent="0.2">
      <c r="A179" s="70"/>
      <c r="B179" s="9" t="s">
        <v>134</v>
      </c>
      <c r="C179" s="55" t="s">
        <v>356</v>
      </c>
      <c r="D179" s="9" t="s">
        <v>50</v>
      </c>
      <c r="E179" s="15">
        <v>123.3</v>
      </c>
      <c r="F179" s="11">
        <f t="shared" si="19"/>
        <v>246.6</v>
      </c>
      <c r="G179" s="38">
        <f t="shared" si="20"/>
        <v>0.76</v>
      </c>
      <c r="H179" s="11">
        <f t="shared" si="18"/>
        <v>187.416</v>
      </c>
      <c r="I179" s="56"/>
      <c r="J179" s="56"/>
      <c r="K179" s="56"/>
      <c r="L179" s="56"/>
      <c r="M179" s="56"/>
      <c r="N179" s="11">
        <f t="shared" si="17"/>
        <v>323.04599999999999</v>
      </c>
      <c r="O179" s="104"/>
      <c r="Q179" s="56"/>
    </row>
    <row r="180" spans="1:17" s="97" customFormat="1" ht="14.1" customHeight="1" x14ac:dyDescent="0.2">
      <c r="A180" s="70"/>
      <c r="B180" s="9" t="s">
        <v>134</v>
      </c>
      <c r="C180" s="55" t="s">
        <v>114</v>
      </c>
      <c r="D180" s="9" t="s">
        <v>50</v>
      </c>
      <c r="E180" s="15">
        <v>1123.7</v>
      </c>
      <c r="F180" s="11">
        <f t="shared" si="19"/>
        <v>2247.4</v>
      </c>
      <c r="G180" s="38">
        <f t="shared" si="20"/>
        <v>0.76</v>
      </c>
      <c r="H180" s="11">
        <f t="shared" si="18"/>
        <v>1708.0240000000001</v>
      </c>
      <c r="I180" s="56"/>
      <c r="J180" s="56"/>
      <c r="K180" s="56"/>
      <c r="L180" s="56"/>
      <c r="M180" s="56"/>
      <c r="N180" s="11">
        <f t="shared" si="17"/>
        <v>2944.0940000000001</v>
      </c>
      <c r="O180" s="104"/>
      <c r="Q180" s="56"/>
    </row>
    <row r="181" spans="1:17" s="97" customFormat="1" ht="14.1" customHeight="1" x14ac:dyDescent="0.2">
      <c r="A181" s="70"/>
      <c r="B181" s="9" t="s">
        <v>134</v>
      </c>
      <c r="C181" s="55" t="s">
        <v>357</v>
      </c>
      <c r="D181" s="9" t="s">
        <v>50</v>
      </c>
      <c r="E181" s="15">
        <v>767</v>
      </c>
      <c r="F181" s="11">
        <f t="shared" si="19"/>
        <v>1534</v>
      </c>
      <c r="G181" s="38">
        <f t="shared" si="20"/>
        <v>0.76</v>
      </c>
      <c r="H181" s="11">
        <f t="shared" si="18"/>
        <v>1165.8399999999999</v>
      </c>
      <c r="I181" s="56"/>
      <c r="J181" s="56"/>
      <c r="K181" s="56"/>
      <c r="L181" s="56"/>
      <c r="M181" s="56"/>
      <c r="N181" s="11">
        <f t="shared" si="17"/>
        <v>2009.54</v>
      </c>
      <c r="O181" s="104"/>
      <c r="Q181" s="56"/>
    </row>
    <row r="182" spans="1:17" s="97" customFormat="1" ht="14.1" customHeight="1" x14ac:dyDescent="0.2">
      <c r="A182" s="70"/>
      <c r="B182" s="9" t="s">
        <v>134</v>
      </c>
      <c r="C182" s="55" t="s">
        <v>358</v>
      </c>
      <c r="D182" s="9" t="s">
        <v>50</v>
      </c>
      <c r="E182" s="15">
        <v>0</v>
      </c>
      <c r="F182" s="11">
        <f t="shared" si="19"/>
        <v>0</v>
      </c>
      <c r="G182" s="38">
        <f t="shared" si="20"/>
        <v>0.76</v>
      </c>
      <c r="H182" s="11">
        <f t="shared" si="18"/>
        <v>0</v>
      </c>
      <c r="I182" s="56"/>
      <c r="J182" s="56"/>
      <c r="K182" s="56"/>
      <c r="L182" s="56"/>
      <c r="M182" s="56"/>
      <c r="N182" s="11">
        <f t="shared" si="17"/>
        <v>0</v>
      </c>
      <c r="O182" s="104"/>
      <c r="Q182" s="56"/>
    </row>
    <row r="183" spans="1:17" s="97" customFormat="1" ht="14.1" customHeight="1" x14ac:dyDescent="0.2">
      <c r="A183" s="70"/>
      <c r="B183" s="9" t="s">
        <v>134</v>
      </c>
      <c r="C183" s="55" t="s">
        <v>359</v>
      </c>
      <c r="D183" s="9" t="s">
        <v>50</v>
      </c>
      <c r="E183" s="15">
        <v>47.4</v>
      </c>
      <c r="F183" s="11">
        <f t="shared" si="19"/>
        <v>94.8</v>
      </c>
      <c r="G183" s="38">
        <f t="shared" si="20"/>
        <v>0.76</v>
      </c>
      <c r="H183" s="11">
        <f t="shared" si="18"/>
        <v>72.048000000000002</v>
      </c>
      <c r="I183" s="56"/>
      <c r="J183" s="56"/>
      <c r="K183" s="56"/>
      <c r="L183" s="56"/>
      <c r="M183" s="56"/>
      <c r="N183" s="11">
        <f t="shared" si="17"/>
        <v>124.188</v>
      </c>
      <c r="O183" s="104"/>
      <c r="Q183" s="56"/>
    </row>
    <row r="184" spans="1:17" s="97" customFormat="1" ht="14.1" customHeight="1" x14ac:dyDescent="0.2">
      <c r="A184" s="70"/>
      <c r="B184" s="9"/>
      <c r="C184" s="10"/>
      <c r="D184" s="9"/>
      <c r="E184" s="12"/>
      <c r="F184" s="12"/>
      <c r="G184" s="38"/>
      <c r="H184" s="11"/>
      <c r="I184" s="56"/>
      <c r="J184" s="56"/>
      <c r="K184" s="56"/>
      <c r="L184" s="56"/>
      <c r="M184" s="56"/>
      <c r="N184" s="11"/>
      <c r="O184" s="104"/>
      <c r="Q184" s="56"/>
    </row>
    <row r="185" spans="1:17" s="97" customFormat="1" ht="14.1" customHeight="1" x14ac:dyDescent="0.2">
      <c r="A185" s="70"/>
      <c r="B185" s="6" t="s">
        <v>116</v>
      </c>
      <c r="C185" s="14" t="s">
        <v>207</v>
      </c>
      <c r="D185" s="6" t="s">
        <v>50</v>
      </c>
      <c r="E185" s="7">
        <f>SUM(E186:E187)</f>
        <v>5611.7</v>
      </c>
      <c r="F185" s="7">
        <f>SUM(F186:F187)</f>
        <v>11223.4</v>
      </c>
      <c r="G185" s="45"/>
      <c r="H185" s="7">
        <f>SUM(H186:H187)</f>
        <v>3497.6219999999998</v>
      </c>
      <c r="I185" s="56"/>
      <c r="J185" s="56"/>
      <c r="K185" s="56"/>
      <c r="L185" s="56"/>
      <c r="M185" s="56"/>
      <c r="N185" s="8">
        <f>H185+H567</f>
        <v>7089.11</v>
      </c>
      <c r="O185" s="104"/>
      <c r="Q185" s="56"/>
    </row>
    <row r="186" spans="1:17" s="97" customFormat="1" ht="14.1" customHeight="1" x14ac:dyDescent="0.2">
      <c r="A186" s="70"/>
      <c r="B186" s="9" t="s">
        <v>117</v>
      </c>
      <c r="C186" s="13" t="s">
        <v>54</v>
      </c>
      <c r="D186" s="9" t="s">
        <v>50</v>
      </c>
      <c r="E186" s="11">
        <v>3265.05</v>
      </c>
      <c r="F186" s="11">
        <f t="shared" ref="F186:F187" si="21">E186*2</f>
        <v>6530.1</v>
      </c>
      <c r="G186" s="38">
        <v>0.32</v>
      </c>
      <c r="H186" s="11">
        <f t="shared" ref="H186:H187" si="22">G186*F186</f>
        <v>2089.6320000000001</v>
      </c>
      <c r="I186" s="56"/>
      <c r="J186" s="56"/>
      <c r="K186" s="56"/>
      <c r="L186" s="56"/>
      <c r="M186" s="56"/>
      <c r="N186" s="11">
        <f>H186+H568</f>
        <v>4179.2640000000001</v>
      </c>
      <c r="O186" s="104"/>
      <c r="Q186" s="56"/>
    </row>
    <row r="187" spans="1:17" s="97" customFormat="1" ht="14.1" customHeight="1" x14ac:dyDescent="0.2">
      <c r="A187" s="70"/>
      <c r="B187" s="9" t="s">
        <v>118</v>
      </c>
      <c r="C187" s="13" t="s">
        <v>55</v>
      </c>
      <c r="D187" s="9" t="s">
        <v>50</v>
      </c>
      <c r="E187" s="11">
        <v>2346.6499999999996</v>
      </c>
      <c r="F187" s="11">
        <f t="shared" si="21"/>
        <v>4693.2999999999993</v>
      </c>
      <c r="G187" s="38">
        <v>0.3</v>
      </c>
      <c r="H187" s="11">
        <f t="shared" si="22"/>
        <v>1407.9899999999998</v>
      </c>
      <c r="I187" s="56"/>
      <c r="J187" s="56"/>
      <c r="K187" s="56"/>
      <c r="L187" s="56"/>
      <c r="M187" s="56"/>
      <c r="N187" s="11">
        <f>H187+H569</f>
        <v>2909.8459999999995</v>
      </c>
      <c r="O187" s="104"/>
      <c r="Q187" s="56"/>
    </row>
    <row r="188" spans="1:17" s="97" customFormat="1" ht="14.1" customHeight="1" x14ac:dyDescent="0.2">
      <c r="A188" s="56"/>
      <c r="B188" s="9"/>
      <c r="C188" s="10"/>
      <c r="D188" s="9"/>
      <c r="E188" s="12"/>
      <c r="F188" s="12"/>
      <c r="G188" s="38"/>
      <c r="H188" s="11"/>
      <c r="I188" s="56"/>
      <c r="J188" s="56"/>
      <c r="K188" s="56"/>
      <c r="L188" s="56"/>
      <c r="M188" s="56"/>
      <c r="N188" s="11"/>
      <c r="O188" s="104"/>
      <c r="Q188" s="56"/>
    </row>
    <row r="189" spans="1:17" s="97" customFormat="1" ht="30" customHeight="1" x14ac:dyDescent="0.2">
      <c r="A189" s="71"/>
      <c r="B189" s="16">
        <v>2</v>
      </c>
      <c r="C189" s="17" t="s">
        <v>210</v>
      </c>
      <c r="D189" s="16" t="s">
        <v>50</v>
      </c>
      <c r="E189" s="27">
        <f>E191+E224+E246+E270+E274+E319</f>
        <v>209876.65000000002</v>
      </c>
      <c r="F189" s="27">
        <f>F191+F224+F246+F270+F274+F319</f>
        <v>209876.65000000002</v>
      </c>
      <c r="G189" s="46"/>
      <c r="H189" s="27">
        <f>H191+H224+H246+H270+H274+H319</f>
        <v>8395.0659999999989</v>
      </c>
      <c r="I189" s="56"/>
      <c r="J189" s="56"/>
      <c r="K189" s="56"/>
      <c r="L189" s="56"/>
      <c r="M189" s="56"/>
      <c r="N189" s="27">
        <f>H189+H571</f>
        <v>16790.131999999998</v>
      </c>
      <c r="O189" s="104"/>
      <c r="Q189" s="56"/>
    </row>
    <row r="190" spans="1:17" s="97" customFormat="1" ht="14.1" customHeight="1" x14ac:dyDescent="0.2">
      <c r="A190" s="71"/>
      <c r="B190" s="9"/>
      <c r="C190" s="13"/>
      <c r="D190" s="9"/>
      <c r="E190" s="11"/>
      <c r="F190" s="11"/>
      <c r="G190" s="38"/>
      <c r="H190" s="11"/>
      <c r="I190" s="56"/>
      <c r="J190" s="56"/>
      <c r="K190" s="56"/>
      <c r="L190" s="56"/>
      <c r="M190" s="56"/>
      <c r="N190" s="11"/>
      <c r="O190" s="104"/>
      <c r="Q190" s="56"/>
    </row>
    <row r="191" spans="1:17" s="97" customFormat="1" ht="14.1" customHeight="1" x14ac:dyDescent="0.2">
      <c r="A191" s="71"/>
      <c r="B191" s="6" t="s">
        <v>60</v>
      </c>
      <c r="C191" s="14" t="s">
        <v>202</v>
      </c>
      <c r="D191" s="6" t="s">
        <v>50</v>
      </c>
      <c r="E191" s="7">
        <f>SUM(E192:E222)</f>
        <v>66498.47</v>
      </c>
      <c r="F191" s="7">
        <f>SUM(F192:F222)</f>
        <v>66498.47</v>
      </c>
      <c r="G191" s="45"/>
      <c r="H191" s="7">
        <f>SUM(H192:H222)</f>
        <v>2659.9387999999994</v>
      </c>
      <c r="I191" s="56"/>
      <c r="J191" s="56"/>
      <c r="K191" s="56"/>
      <c r="L191" s="56"/>
      <c r="M191" s="56"/>
      <c r="N191" s="8">
        <f t="shared" ref="N191:N222" si="23">H191+H573</f>
        <v>5319.8775999999989</v>
      </c>
      <c r="O191" s="104"/>
      <c r="Q191" s="56"/>
    </row>
    <row r="192" spans="1:17" s="97" customFormat="1" ht="14.1" customHeight="1" x14ac:dyDescent="0.2">
      <c r="A192" s="71"/>
      <c r="B192" s="9" t="s">
        <v>212</v>
      </c>
      <c r="C192" s="10" t="s">
        <v>0</v>
      </c>
      <c r="D192" s="9" t="s">
        <v>50</v>
      </c>
      <c r="E192" s="12">
        <v>10234.1</v>
      </c>
      <c r="F192" s="12">
        <v>10234.1</v>
      </c>
      <c r="G192" s="38">
        <v>0.04</v>
      </c>
      <c r="H192" s="11">
        <f t="shared" ref="H192:H222" si="24">G192*F192</f>
        <v>409.36400000000003</v>
      </c>
      <c r="I192" s="56"/>
      <c r="J192" s="56"/>
      <c r="K192" s="56"/>
      <c r="L192" s="56"/>
      <c r="M192" s="56"/>
      <c r="N192" s="11">
        <f t="shared" si="23"/>
        <v>818.72800000000007</v>
      </c>
      <c r="O192" s="104"/>
      <c r="Q192" s="56"/>
    </row>
    <row r="193" spans="1:17" s="97" customFormat="1" ht="14.1" customHeight="1" x14ac:dyDescent="0.2">
      <c r="A193" s="71"/>
      <c r="B193" s="9" t="s">
        <v>213</v>
      </c>
      <c r="C193" s="10" t="s">
        <v>1</v>
      </c>
      <c r="D193" s="9" t="s">
        <v>50</v>
      </c>
      <c r="E193" s="12">
        <v>1684</v>
      </c>
      <c r="F193" s="12">
        <v>1684</v>
      </c>
      <c r="G193" s="38">
        <f>G$192</f>
        <v>0.04</v>
      </c>
      <c r="H193" s="11">
        <f t="shared" si="24"/>
        <v>67.36</v>
      </c>
      <c r="I193" s="56"/>
      <c r="J193" s="56"/>
      <c r="K193" s="56"/>
      <c r="L193" s="56"/>
      <c r="M193" s="56"/>
      <c r="N193" s="11">
        <f t="shared" si="23"/>
        <v>134.72</v>
      </c>
      <c r="O193" s="104"/>
      <c r="Q193" s="56"/>
    </row>
    <row r="194" spans="1:17" s="97" customFormat="1" ht="14.1" customHeight="1" x14ac:dyDescent="0.2">
      <c r="A194" s="71"/>
      <c r="B194" s="9" t="s">
        <v>214</v>
      </c>
      <c r="C194" s="10" t="s">
        <v>84</v>
      </c>
      <c r="D194" s="9" t="s">
        <v>50</v>
      </c>
      <c r="E194" s="12">
        <v>720</v>
      </c>
      <c r="F194" s="12">
        <v>720</v>
      </c>
      <c r="G194" s="38">
        <f t="shared" ref="G194:G222" si="25">G$192</f>
        <v>0.04</v>
      </c>
      <c r="H194" s="11">
        <f t="shared" si="24"/>
        <v>28.8</v>
      </c>
      <c r="I194" s="56"/>
      <c r="J194" s="56"/>
      <c r="K194" s="56"/>
      <c r="L194" s="56"/>
      <c r="M194" s="56"/>
      <c r="N194" s="11">
        <f t="shared" si="23"/>
        <v>57.6</v>
      </c>
      <c r="O194" s="104"/>
      <c r="Q194" s="56"/>
    </row>
    <row r="195" spans="1:17" s="97" customFormat="1" ht="14.1" customHeight="1" x14ac:dyDescent="0.2">
      <c r="A195" s="71"/>
      <c r="B195" s="9" t="s">
        <v>215</v>
      </c>
      <c r="C195" s="10" t="s">
        <v>2</v>
      </c>
      <c r="D195" s="9" t="s">
        <v>50</v>
      </c>
      <c r="E195" s="12">
        <v>380.78</v>
      </c>
      <c r="F195" s="12">
        <v>380.78</v>
      </c>
      <c r="G195" s="38">
        <f t="shared" si="25"/>
        <v>0.04</v>
      </c>
      <c r="H195" s="11">
        <f t="shared" si="24"/>
        <v>15.231199999999999</v>
      </c>
      <c r="I195" s="56"/>
      <c r="J195" s="56"/>
      <c r="K195" s="56"/>
      <c r="L195" s="56"/>
      <c r="M195" s="56"/>
      <c r="N195" s="11">
        <f t="shared" si="23"/>
        <v>30.462399999999999</v>
      </c>
      <c r="O195" s="104"/>
      <c r="Q195" s="56"/>
    </row>
    <row r="196" spans="1:17" s="97" customFormat="1" ht="14.1" customHeight="1" x14ac:dyDescent="0.2">
      <c r="A196" s="71"/>
      <c r="B196" s="9" t="s">
        <v>216</v>
      </c>
      <c r="C196" s="10" t="s">
        <v>85</v>
      </c>
      <c r="D196" s="9" t="s">
        <v>50</v>
      </c>
      <c r="E196" s="12">
        <v>720</v>
      </c>
      <c r="F196" s="12">
        <v>720</v>
      </c>
      <c r="G196" s="38">
        <f t="shared" si="25"/>
        <v>0.04</v>
      </c>
      <c r="H196" s="11">
        <f t="shared" si="24"/>
        <v>28.8</v>
      </c>
      <c r="I196" s="56"/>
      <c r="J196" s="56"/>
      <c r="K196" s="56"/>
      <c r="L196" s="56"/>
      <c r="M196" s="56"/>
      <c r="N196" s="11">
        <f t="shared" si="23"/>
        <v>57.6</v>
      </c>
      <c r="O196" s="104"/>
      <c r="Q196" s="56"/>
    </row>
    <row r="197" spans="1:17" s="97" customFormat="1" ht="14.1" customHeight="1" x14ac:dyDescent="0.2">
      <c r="A197" s="71"/>
      <c r="B197" s="9" t="s">
        <v>217</v>
      </c>
      <c r="C197" s="10" t="s">
        <v>3</v>
      </c>
      <c r="D197" s="9" t="s">
        <v>50</v>
      </c>
      <c r="E197" s="12">
        <v>639.83000000000004</v>
      </c>
      <c r="F197" s="12">
        <v>639.83000000000004</v>
      </c>
      <c r="G197" s="38">
        <f t="shared" si="25"/>
        <v>0.04</v>
      </c>
      <c r="H197" s="11">
        <f t="shared" si="24"/>
        <v>25.593200000000003</v>
      </c>
      <c r="I197" s="56"/>
      <c r="J197" s="56"/>
      <c r="K197" s="56"/>
      <c r="L197" s="56"/>
      <c r="M197" s="56"/>
      <c r="N197" s="11">
        <f t="shared" si="23"/>
        <v>51.186400000000006</v>
      </c>
      <c r="O197" s="104"/>
      <c r="Q197" s="56"/>
    </row>
    <row r="198" spans="1:17" s="97" customFormat="1" ht="14.1" customHeight="1" x14ac:dyDescent="0.2">
      <c r="A198" s="71"/>
      <c r="B198" s="9" t="s">
        <v>218</v>
      </c>
      <c r="C198" s="10" t="s">
        <v>4</v>
      </c>
      <c r="D198" s="9" t="s">
        <v>50</v>
      </c>
      <c r="E198" s="12">
        <v>11013.73</v>
      </c>
      <c r="F198" s="12">
        <v>11013.73</v>
      </c>
      <c r="G198" s="38">
        <f t="shared" si="25"/>
        <v>0.04</v>
      </c>
      <c r="H198" s="11">
        <f t="shared" si="24"/>
        <v>440.54919999999998</v>
      </c>
      <c r="I198" s="56"/>
      <c r="J198" s="56"/>
      <c r="K198" s="56"/>
      <c r="L198" s="56"/>
      <c r="M198" s="56"/>
      <c r="N198" s="11">
        <f t="shared" si="23"/>
        <v>881.09839999999997</v>
      </c>
      <c r="O198" s="104"/>
      <c r="Q198" s="56"/>
    </row>
    <row r="199" spans="1:17" s="97" customFormat="1" ht="14.1" customHeight="1" x14ac:dyDescent="0.2">
      <c r="A199" s="71"/>
      <c r="B199" s="9" t="s">
        <v>219</v>
      </c>
      <c r="C199" s="10" t="s">
        <v>86</v>
      </c>
      <c r="D199" s="9" t="s">
        <v>50</v>
      </c>
      <c r="E199" s="12">
        <v>720</v>
      </c>
      <c r="F199" s="12">
        <v>720</v>
      </c>
      <c r="G199" s="38">
        <f t="shared" si="25"/>
        <v>0.04</v>
      </c>
      <c r="H199" s="11">
        <f t="shared" si="24"/>
        <v>28.8</v>
      </c>
      <c r="I199" s="56"/>
      <c r="J199" s="56"/>
      <c r="K199" s="56"/>
      <c r="L199" s="56"/>
      <c r="M199" s="56"/>
      <c r="N199" s="11">
        <f t="shared" si="23"/>
        <v>57.6</v>
      </c>
      <c r="O199" s="104"/>
      <c r="Q199" s="56"/>
    </row>
    <row r="200" spans="1:17" s="97" customFormat="1" ht="14.1" customHeight="1" x14ac:dyDescent="0.2">
      <c r="A200" s="71"/>
      <c r="B200" s="9" t="s">
        <v>220</v>
      </c>
      <c r="C200" s="10" t="s">
        <v>5</v>
      </c>
      <c r="D200" s="9" t="s">
        <v>50</v>
      </c>
      <c r="E200" s="12">
        <v>2520</v>
      </c>
      <c r="F200" s="12">
        <v>2520</v>
      </c>
      <c r="G200" s="38">
        <f t="shared" si="25"/>
        <v>0.04</v>
      </c>
      <c r="H200" s="11">
        <f t="shared" si="24"/>
        <v>100.8</v>
      </c>
      <c r="I200" s="56"/>
      <c r="J200" s="56"/>
      <c r="K200" s="56"/>
      <c r="L200" s="56"/>
      <c r="M200" s="56"/>
      <c r="N200" s="11">
        <f t="shared" si="23"/>
        <v>201.6</v>
      </c>
      <c r="O200" s="104"/>
      <c r="Q200" s="56"/>
    </row>
    <row r="201" spans="1:17" s="97" customFormat="1" ht="14.1" customHeight="1" x14ac:dyDescent="0.2">
      <c r="A201" s="71"/>
      <c r="B201" s="9" t="s">
        <v>221</v>
      </c>
      <c r="C201" s="10" t="s">
        <v>87</v>
      </c>
      <c r="D201" s="9" t="s">
        <v>50</v>
      </c>
      <c r="E201" s="12">
        <v>1840</v>
      </c>
      <c r="F201" s="12">
        <v>1840</v>
      </c>
      <c r="G201" s="38">
        <f t="shared" si="25"/>
        <v>0.04</v>
      </c>
      <c r="H201" s="11">
        <f t="shared" si="24"/>
        <v>73.600000000000009</v>
      </c>
      <c r="I201" s="56"/>
      <c r="J201" s="56"/>
      <c r="K201" s="56"/>
      <c r="L201" s="56"/>
      <c r="M201" s="56"/>
      <c r="N201" s="11">
        <f t="shared" si="23"/>
        <v>147.20000000000002</v>
      </c>
      <c r="O201" s="104"/>
      <c r="Q201" s="56"/>
    </row>
    <row r="202" spans="1:17" s="97" customFormat="1" ht="14.1" customHeight="1" x14ac:dyDescent="0.2">
      <c r="A202" s="71"/>
      <c r="B202" s="9" t="s">
        <v>222</v>
      </c>
      <c r="C202" s="10" t="s">
        <v>88</v>
      </c>
      <c r="D202" s="9" t="s">
        <v>50</v>
      </c>
      <c r="E202" s="12">
        <v>1280</v>
      </c>
      <c r="F202" s="12">
        <v>1280</v>
      </c>
      <c r="G202" s="38">
        <f t="shared" si="25"/>
        <v>0.04</v>
      </c>
      <c r="H202" s="11">
        <f t="shared" si="24"/>
        <v>51.2</v>
      </c>
      <c r="I202" s="56"/>
      <c r="J202" s="56"/>
      <c r="K202" s="56"/>
      <c r="L202" s="56"/>
      <c r="M202" s="56"/>
      <c r="N202" s="11">
        <f t="shared" si="23"/>
        <v>102.4</v>
      </c>
      <c r="O202" s="104"/>
      <c r="Q202" s="56"/>
    </row>
    <row r="203" spans="1:17" s="97" customFormat="1" ht="14.1" customHeight="1" x14ac:dyDescent="0.2">
      <c r="A203" s="71"/>
      <c r="B203" s="9" t="s">
        <v>223</v>
      </c>
      <c r="C203" s="10" t="s">
        <v>89</v>
      </c>
      <c r="D203" s="9" t="s">
        <v>50</v>
      </c>
      <c r="E203" s="12">
        <v>440</v>
      </c>
      <c r="F203" s="12">
        <v>440</v>
      </c>
      <c r="G203" s="38">
        <f t="shared" si="25"/>
        <v>0.04</v>
      </c>
      <c r="H203" s="11">
        <f t="shared" si="24"/>
        <v>17.600000000000001</v>
      </c>
      <c r="I203" s="56"/>
      <c r="J203" s="56"/>
      <c r="K203" s="56"/>
      <c r="L203" s="56"/>
      <c r="M203" s="56"/>
      <c r="N203" s="11">
        <f t="shared" si="23"/>
        <v>35.200000000000003</v>
      </c>
      <c r="O203" s="104"/>
      <c r="Q203" s="56"/>
    </row>
    <row r="204" spans="1:17" s="97" customFormat="1" ht="14.1" customHeight="1" x14ac:dyDescent="0.2">
      <c r="A204" s="71"/>
      <c r="B204" s="9" t="s">
        <v>224</v>
      </c>
      <c r="C204" s="10" t="s">
        <v>90</v>
      </c>
      <c r="D204" s="9" t="s">
        <v>50</v>
      </c>
      <c r="E204" s="12">
        <v>720</v>
      </c>
      <c r="F204" s="12">
        <v>720</v>
      </c>
      <c r="G204" s="38">
        <f t="shared" si="25"/>
        <v>0.04</v>
      </c>
      <c r="H204" s="11">
        <f t="shared" si="24"/>
        <v>28.8</v>
      </c>
      <c r="I204" s="56"/>
      <c r="J204" s="56"/>
      <c r="K204" s="56"/>
      <c r="L204" s="56"/>
      <c r="M204" s="56"/>
      <c r="N204" s="11">
        <f t="shared" si="23"/>
        <v>57.6</v>
      </c>
      <c r="O204" s="104"/>
      <c r="Q204" s="56"/>
    </row>
    <row r="205" spans="1:17" s="97" customFormat="1" ht="14.1" customHeight="1" x14ac:dyDescent="0.2">
      <c r="A205" s="71"/>
      <c r="B205" s="9" t="s">
        <v>225</v>
      </c>
      <c r="C205" s="10" t="s">
        <v>91</v>
      </c>
      <c r="D205" s="9" t="s">
        <v>50</v>
      </c>
      <c r="E205" s="12">
        <v>720</v>
      </c>
      <c r="F205" s="12">
        <v>720</v>
      </c>
      <c r="G205" s="38">
        <f t="shared" si="25"/>
        <v>0.04</v>
      </c>
      <c r="H205" s="11">
        <f t="shared" si="24"/>
        <v>28.8</v>
      </c>
      <c r="I205" s="56"/>
      <c r="J205" s="56"/>
      <c r="K205" s="56"/>
      <c r="L205" s="56"/>
      <c r="M205" s="56"/>
      <c r="N205" s="11">
        <f t="shared" si="23"/>
        <v>57.6</v>
      </c>
      <c r="O205" s="104"/>
      <c r="Q205" s="56"/>
    </row>
    <row r="206" spans="1:17" s="97" customFormat="1" ht="14.1" customHeight="1" x14ac:dyDescent="0.2">
      <c r="A206" s="71"/>
      <c r="B206" s="9" t="s">
        <v>226</v>
      </c>
      <c r="C206" s="10" t="s">
        <v>6</v>
      </c>
      <c r="D206" s="9" t="s">
        <v>50</v>
      </c>
      <c r="E206" s="12">
        <v>5282.03</v>
      </c>
      <c r="F206" s="12">
        <v>5282.03</v>
      </c>
      <c r="G206" s="38">
        <f t="shared" si="25"/>
        <v>0.04</v>
      </c>
      <c r="H206" s="11">
        <f t="shared" si="24"/>
        <v>211.28119999999998</v>
      </c>
      <c r="I206" s="56"/>
      <c r="J206" s="56"/>
      <c r="K206" s="56"/>
      <c r="L206" s="56"/>
      <c r="M206" s="56"/>
      <c r="N206" s="11">
        <f t="shared" si="23"/>
        <v>422.56239999999997</v>
      </c>
      <c r="O206" s="104"/>
      <c r="Q206" s="56"/>
    </row>
    <row r="207" spans="1:17" s="97" customFormat="1" ht="14.1" customHeight="1" x14ac:dyDescent="0.2">
      <c r="A207" s="71"/>
      <c r="B207" s="9" t="s">
        <v>227</v>
      </c>
      <c r="C207" s="10" t="s">
        <v>92</v>
      </c>
      <c r="D207" s="9" t="s">
        <v>50</v>
      </c>
      <c r="E207" s="12">
        <v>600</v>
      </c>
      <c r="F207" s="12">
        <v>600</v>
      </c>
      <c r="G207" s="38">
        <f t="shared" si="25"/>
        <v>0.04</v>
      </c>
      <c r="H207" s="11">
        <f t="shared" si="24"/>
        <v>24</v>
      </c>
      <c r="I207" s="56"/>
      <c r="J207" s="56"/>
      <c r="K207" s="56"/>
      <c r="L207" s="56"/>
      <c r="M207" s="56"/>
      <c r="N207" s="11">
        <f t="shared" si="23"/>
        <v>48</v>
      </c>
      <c r="O207" s="104"/>
      <c r="Q207" s="56"/>
    </row>
    <row r="208" spans="1:17" s="97" customFormat="1" ht="14.1" customHeight="1" x14ac:dyDescent="0.2">
      <c r="A208" s="71"/>
      <c r="B208" s="9" t="s">
        <v>228</v>
      </c>
      <c r="C208" s="10" t="s">
        <v>7</v>
      </c>
      <c r="D208" s="9" t="s">
        <v>50</v>
      </c>
      <c r="E208" s="12">
        <v>990</v>
      </c>
      <c r="F208" s="12">
        <v>990</v>
      </c>
      <c r="G208" s="38">
        <f t="shared" si="25"/>
        <v>0.04</v>
      </c>
      <c r="H208" s="11">
        <f t="shared" si="24"/>
        <v>39.6</v>
      </c>
      <c r="I208" s="56"/>
      <c r="J208" s="56"/>
      <c r="K208" s="56"/>
      <c r="L208" s="56"/>
      <c r="M208" s="56"/>
      <c r="N208" s="11">
        <f t="shared" si="23"/>
        <v>79.2</v>
      </c>
      <c r="O208" s="104"/>
      <c r="Q208" s="56"/>
    </row>
    <row r="209" spans="1:17" s="97" customFormat="1" ht="14.1" customHeight="1" x14ac:dyDescent="0.2">
      <c r="A209" s="71"/>
      <c r="B209" s="9" t="s">
        <v>229</v>
      </c>
      <c r="C209" s="10" t="s">
        <v>93</v>
      </c>
      <c r="D209" s="9" t="s">
        <v>50</v>
      </c>
      <c r="E209" s="12">
        <v>800</v>
      </c>
      <c r="F209" s="12">
        <v>800</v>
      </c>
      <c r="G209" s="38">
        <f t="shared" si="25"/>
        <v>0.04</v>
      </c>
      <c r="H209" s="11">
        <f t="shared" si="24"/>
        <v>32</v>
      </c>
      <c r="I209" s="56"/>
      <c r="J209" s="56"/>
      <c r="K209" s="56"/>
      <c r="L209" s="56"/>
      <c r="M209" s="56"/>
      <c r="N209" s="11">
        <f t="shared" si="23"/>
        <v>64</v>
      </c>
      <c r="O209" s="104"/>
      <c r="Q209" s="56"/>
    </row>
    <row r="210" spans="1:17" s="97" customFormat="1" ht="14.1" customHeight="1" x14ac:dyDescent="0.2">
      <c r="A210" s="71"/>
      <c r="B210" s="9" t="s">
        <v>230</v>
      </c>
      <c r="C210" s="10" t="s">
        <v>8</v>
      </c>
      <c r="D210" s="9" t="s">
        <v>50</v>
      </c>
      <c r="E210" s="12">
        <v>1550</v>
      </c>
      <c r="F210" s="12">
        <v>1550</v>
      </c>
      <c r="G210" s="38">
        <f t="shared" si="25"/>
        <v>0.04</v>
      </c>
      <c r="H210" s="11">
        <f t="shared" si="24"/>
        <v>62</v>
      </c>
      <c r="I210" s="56"/>
      <c r="J210" s="56"/>
      <c r="K210" s="56"/>
      <c r="L210" s="56"/>
      <c r="M210" s="56"/>
      <c r="N210" s="11">
        <f t="shared" si="23"/>
        <v>124</v>
      </c>
      <c r="O210" s="104"/>
      <c r="Q210" s="56"/>
    </row>
    <row r="211" spans="1:17" s="97" customFormat="1" ht="14.1" customHeight="1" x14ac:dyDescent="0.2">
      <c r="A211" s="71"/>
      <c r="B211" s="9" t="s">
        <v>231</v>
      </c>
      <c r="C211" s="10" t="s">
        <v>9</v>
      </c>
      <c r="D211" s="9" t="s">
        <v>50</v>
      </c>
      <c r="E211" s="12">
        <v>1410</v>
      </c>
      <c r="F211" s="12">
        <v>1410</v>
      </c>
      <c r="G211" s="38">
        <f t="shared" si="25"/>
        <v>0.04</v>
      </c>
      <c r="H211" s="11">
        <f t="shared" si="24"/>
        <v>56.4</v>
      </c>
      <c r="I211" s="56"/>
      <c r="J211" s="56"/>
      <c r="K211" s="56"/>
      <c r="L211" s="56"/>
      <c r="M211" s="56"/>
      <c r="N211" s="11">
        <f t="shared" si="23"/>
        <v>112.8</v>
      </c>
      <c r="O211" s="104"/>
      <c r="Q211" s="56"/>
    </row>
    <row r="212" spans="1:17" s="97" customFormat="1" ht="14.1" customHeight="1" x14ac:dyDescent="0.2">
      <c r="A212" s="71"/>
      <c r="B212" s="9" t="s">
        <v>232</v>
      </c>
      <c r="C212" s="10" t="s">
        <v>94</v>
      </c>
      <c r="D212" s="9" t="s">
        <v>50</v>
      </c>
      <c r="E212" s="12">
        <v>2200</v>
      </c>
      <c r="F212" s="12">
        <v>2200</v>
      </c>
      <c r="G212" s="38">
        <f t="shared" si="25"/>
        <v>0.04</v>
      </c>
      <c r="H212" s="11">
        <f t="shared" si="24"/>
        <v>88</v>
      </c>
      <c r="I212" s="56"/>
      <c r="J212" s="56"/>
      <c r="K212" s="56"/>
      <c r="L212" s="56"/>
      <c r="M212" s="56"/>
      <c r="N212" s="11">
        <f t="shared" si="23"/>
        <v>176</v>
      </c>
      <c r="O212" s="104"/>
      <c r="Q212" s="56"/>
    </row>
    <row r="213" spans="1:17" s="97" customFormat="1" ht="14.1" customHeight="1" x14ac:dyDescent="0.2">
      <c r="A213" s="71"/>
      <c r="B213" s="9" t="s">
        <v>233</v>
      </c>
      <c r="C213" s="10" t="s">
        <v>10</v>
      </c>
      <c r="D213" s="9" t="s">
        <v>50</v>
      </c>
      <c r="E213" s="12">
        <v>1690</v>
      </c>
      <c r="F213" s="12">
        <v>1690</v>
      </c>
      <c r="G213" s="38">
        <f t="shared" si="25"/>
        <v>0.04</v>
      </c>
      <c r="H213" s="11">
        <f t="shared" si="24"/>
        <v>67.599999999999994</v>
      </c>
      <c r="I213" s="56"/>
      <c r="J213" s="56"/>
      <c r="K213" s="56"/>
      <c r="L213" s="56"/>
      <c r="M213" s="56"/>
      <c r="N213" s="11">
        <f t="shared" si="23"/>
        <v>135.19999999999999</v>
      </c>
      <c r="O213" s="104"/>
      <c r="Q213" s="56"/>
    </row>
    <row r="214" spans="1:17" s="97" customFormat="1" ht="14.1" customHeight="1" x14ac:dyDescent="0.2">
      <c r="A214" s="71"/>
      <c r="B214" s="9" t="s">
        <v>234</v>
      </c>
      <c r="C214" s="10" t="s">
        <v>11</v>
      </c>
      <c r="D214" s="9" t="s">
        <v>50</v>
      </c>
      <c r="E214" s="12">
        <v>3364</v>
      </c>
      <c r="F214" s="12">
        <v>3364</v>
      </c>
      <c r="G214" s="38">
        <f t="shared" si="25"/>
        <v>0.04</v>
      </c>
      <c r="H214" s="11">
        <f t="shared" si="24"/>
        <v>134.56</v>
      </c>
      <c r="I214" s="56"/>
      <c r="J214" s="56"/>
      <c r="K214" s="56"/>
      <c r="L214" s="56"/>
      <c r="M214" s="56"/>
      <c r="N214" s="11">
        <f t="shared" si="23"/>
        <v>269.12</v>
      </c>
      <c r="O214" s="104"/>
      <c r="Q214" s="56"/>
    </row>
    <row r="215" spans="1:17" s="97" customFormat="1" ht="14.1" customHeight="1" x14ac:dyDescent="0.2">
      <c r="A215" s="71"/>
      <c r="B215" s="9" t="s">
        <v>235</v>
      </c>
      <c r="C215" s="10" t="s">
        <v>12</v>
      </c>
      <c r="D215" s="9" t="s">
        <v>50</v>
      </c>
      <c r="E215" s="12">
        <v>2110</v>
      </c>
      <c r="F215" s="12">
        <v>2110</v>
      </c>
      <c r="G215" s="38">
        <f t="shared" si="25"/>
        <v>0.04</v>
      </c>
      <c r="H215" s="11">
        <f t="shared" si="24"/>
        <v>84.4</v>
      </c>
      <c r="I215" s="56"/>
      <c r="J215" s="56"/>
      <c r="K215" s="56"/>
      <c r="L215" s="56"/>
      <c r="M215" s="56"/>
      <c r="N215" s="11">
        <f t="shared" si="23"/>
        <v>168.8</v>
      </c>
      <c r="O215" s="104"/>
      <c r="Q215" s="56"/>
    </row>
    <row r="216" spans="1:17" s="97" customFormat="1" ht="14.1" customHeight="1" x14ac:dyDescent="0.2">
      <c r="A216" s="71"/>
      <c r="B216" s="9" t="s">
        <v>236</v>
      </c>
      <c r="C216" s="10" t="s">
        <v>95</v>
      </c>
      <c r="D216" s="9" t="s">
        <v>50</v>
      </c>
      <c r="E216" s="12">
        <v>1980</v>
      </c>
      <c r="F216" s="12">
        <v>1980</v>
      </c>
      <c r="G216" s="38">
        <f t="shared" si="25"/>
        <v>0.04</v>
      </c>
      <c r="H216" s="11">
        <f t="shared" si="24"/>
        <v>79.2</v>
      </c>
      <c r="I216" s="56"/>
      <c r="J216" s="56"/>
      <c r="K216" s="56"/>
      <c r="L216" s="56"/>
      <c r="M216" s="56"/>
      <c r="N216" s="11">
        <f t="shared" si="23"/>
        <v>158.4</v>
      </c>
      <c r="O216" s="104"/>
      <c r="Q216" s="56"/>
    </row>
    <row r="217" spans="1:17" s="97" customFormat="1" ht="14.1" customHeight="1" x14ac:dyDescent="0.2">
      <c r="A217" s="71"/>
      <c r="B217" s="9" t="s">
        <v>237</v>
      </c>
      <c r="C217" s="10" t="s">
        <v>13</v>
      </c>
      <c r="D217" s="9" t="s">
        <v>50</v>
      </c>
      <c r="E217" s="12">
        <v>1970</v>
      </c>
      <c r="F217" s="12">
        <v>1970</v>
      </c>
      <c r="G217" s="38">
        <f t="shared" si="25"/>
        <v>0.04</v>
      </c>
      <c r="H217" s="11">
        <f t="shared" si="24"/>
        <v>78.8</v>
      </c>
      <c r="I217" s="56"/>
      <c r="J217" s="56"/>
      <c r="K217" s="56"/>
      <c r="L217" s="56"/>
      <c r="M217" s="56"/>
      <c r="N217" s="11">
        <f t="shared" si="23"/>
        <v>157.6</v>
      </c>
      <c r="O217" s="104"/>
      <c r="Q217" s="56"/>
    </row>
    <row r="218" spans="1:17" s="97" customFormat="1" ht="14.1" customHeight="1" x14ac:dyDescent="0.2">
      <c r="A218" s="71"/>
      <c r="B218" s="9" t="s">
        <v>238</v>
      </c>
      <c r="C218" s="10" t="s">
        <v>96</v>
      </c>
      <c r="D218" s="9" t="s">
        <v>50</v>
      </c>
      <c r="E218" s="12">
        <v>1600</v>
      </c>
      <c r="F218" s="12">
        <v>1600</v>
      </c>
      <c r="G218" s="38">
        <f t="shared" si="25"/>
        <v>0.04</v>
      </c>
      <c r="H218" s="11">
        <f t="shared" si="24"/>
        <v>64</v>
      </c>
      <c r="I218" s="56"/>
      <c r="J218" s="56"/>
      <c r="K218" s="56"/>
      <c r="L218" s="56"/>
      <c r="M218" s="56"/>
      <c r="N218" s="11">
        <f t="shared" si="23"/>
        <v>128</v>
      </c>
      <c r="O218" s="104"/>
      <c r="Q218" s="56"/>
    </row>
    <row r="219" spans="1:17" s="97" customFormat="1" ht="14.1" customHeight="1" x14ac:dyDescent="0.2">
      <c r="A219" s="71"/>
      <c r="B219" s="9" t="s">
        <v>239</v>
      </c>
      <c r="C219" s="10" t="s">
        <v>14</v>
      </c>
      <c r="D219" s="9" t="s">
        <v>50</v>
      </c>
      <c r="E219" s="12">
        <v>1830</v>
      </c>
      <c r="F219" s="12">
        <v>1830</v>
      </c>
      <c r="G219" s="38">
        <f t="shared" si="25"/>
        <v>0.04</v>
      </c>
      <c r="H219" s="11">
        <f t="shared" si="24"/>
        <v>73.2</v>
      </c>
      <c r="I219" s="56"/>
      <c r="J219" s="56"/>
      <c r="K219" s="56"/>
      <c r="L219" s="56"/>
      <c r="M219" s="56"/>
      <c r="N219" s="11">
        <f t="shared" si="23"/>
        <v>146.4</v>
      </c>
      <c r="O219" s="104"/>
      <c r="Q219" s="56"/>
    </row>
    <row r="220" spans="1:17" s="97" customFormat="1" ht="14.1" customHeight="1" x14ac:dyDescent="0.2">
      <c r="A220" s="71"/>
      <c r="B220" s="9" t="s">
        <v>240</v>
      </c>
      <c r="C220" s="10" t="s">
        <v>15</v>
      </c>
      <c r="D220" s="9" t="s">
        <v>50</v>
      </c>
      <c r="E220" s="12">
        <v>1970</v>
      </c>
      <c r="F220" s="12">
        <v>1970</v>
      </c>
      <c r="G220" s="38">
        <f t="shared" si="25"/>
        <v>0.04</v>
      </c>
      <c r="H220" s="11">
        <f t="shared" si="24"/>
        <v>78.8</v>
      </c>
      <c r="I220" s="56"/>
      <c r="J220" s="56"/>
      <c r="K220" s="56"/>
      <c r="L220" s="56"/>
      <c r="M220" s="56"/>
      <c r="N220" s="11">
        <f t="shared" si="23"/>
        <v>157.6</v>
      </c>
      <c r="O220" s="104"/>
      <c r="Q220" s="56"/>
    </row>
    <row r="221" spans="1:17" s="97" customFormat="1" ht="14.1" customHeight="1" x14ac:dyDescent="0.2">
      <c r="A221" s="71"/>
      <c r="B221" s="9" t="s">
        <v>241</v>
      </c>
      <c r="C221" s="10" t="s">
        <v>16</v>
      </c>
      <c r="D221" s="9" t="s">
        <v>50</v>
      </c>
      <c r="E221" s="12">
        <v>1830</v>
      </c>
      <c r="F221" s="12">
        <v>1830</v>
      </c>
      <c r="G221" s="38">
        <f t="shared" si="25"/>
        <v>0.04</v>
      </c>
      <c r="H221" s="11">
        <f t="shared" si="24"/>
        <v>73.2</v>
      </c>
      <c r="I221" s="56"/>
      <c r="J221" s="56"/>
      <c r="K221" s="56"/>
      <c r="L221" s="56"/>
      <c r="M221" s="56"/>
      <c r="N221" s="11">
        <f t="shared" si="23"/>
        <v>146.4</v>
      </c>
      <c r="O221" s="104"/>
      <c r="Q221" s="56"/>
    </row>
    <row r="222" spans="1:17" s="97" customFormat="1" ht="14.1" customHeight="1" x14ac:dyDescent="0.2">
      <c r="A222" s="71"/>
      <c r="B222" s="9" t="s">
        <v>242</v>
      </c>
      <c r="C222" s="10" t="s">
        <v>17</v>
      </c>
      <c r="D222" s="9" t="s">
        <v>50</v>
      </c>
      <c r="E222" s="12">
        <v>1690</v>
      </c>
      <c r="F222" s="12">
        <v>1690</v>
      </c>
      <c r="G222" s="38">
        <f t="shared" si="25"/>
        <v>0.04</v>
      </c>
      <c r="H222" s="11">
        <f t="shared" si="24"/>
        <v>67.599999999999994</v>
      </c>
      <c r="I222" s="56"/>
      <c r="J222" s="56"/>
      <c r="K222" s="56"/>
      <c r="L222" s="56"/>
      <c r="M222" s="56"/>
      <c r="N222" s="11">
        <f t="shared" si="23"/>
        <v>135.19999999999999</v>
      </c>
      <c r="O222" s="104"/>
      <c r="Q222" s="56"/>
    </row>
    <row r="223" spans="1:17" s="97" customFormat="1" ht="14.1" customHeight="1" x14ac:dyDescent="0.2">
      <c r="A223" s="71"/>
      <c r="B223" s="9"/>
      <c r="C223" s="10"/>
      <c r="D223" s="9"/>
      <c r="E223" s="12"/>
      <c r="F223" s="12"/>
      <c r="G223" s="38"/>
      <c r="H223" s="11"/>
      <c r="I223" s="56"/>
      <c r="J223" s="56"/>
      <c r="K223" s="56"/>
      <c r="L223" s="56"/>
      <c r="M223" s="56"/>
      <c r="N223" s="11"/>
      <c r="O223" s="104"/>
      <c r="Q223" s="56"/>
    </row>
    <row r="224" spans="1:17" s="97" customFormat="1" ht="14.1" customHeight="1" x14ac:dyDescent="0.2">
      <c r="A224" s="71"/>
      <c r="B224" s="6" t="s">
        <v>61</v>
      </c>
      <c r="C224" s="14" t="s">
        <v>203</v>
      </c>
      <c r="D224" s="6" t="s">
        <v>50</v>
      </c>
      <c r="E224" s="7">
        <f>SUM(E225:E244)</f>
        <v>28987.86</v>
      </c>
      <c r="F224" s="7">
        <f>SUM(F225:F244)</f>
        <v>28987.86</v>
      </c>
      <c r="G224" s="45"/>
      <c r="H224" s="7">
        <f>SUM(H225:H244)</f>
        <v>1159.5144</v>
      </c>
      <c r="I224" s="56"/>
      <c r="J224" s="56"/>
      <c r="K224" s="56"/>
      <c r="L224" s="56"/>
      <c r="M224" s="56"/>
      <c r="N224" s="8">
        <f t="shared" ref="N224:N244" si="26">H224+H606</f>
        <v>2319.0288</v>
      </c>
      <c r="O224" s="104"/>
      <c r="Q224" s="56"/>
    </row>
    <row r="225" spans="1:17" s="97" customFormat="1" ht="14.1" customHeight="1" x14ac:dyDescent="0.2">
      <c r="A225" s="71"/>
      <c r="B225" s="9" t="s">
        <v>243</v>
      </c>
      <c r="C225" s="13" t="s">
        <v>18</v>
      </c>
      <c r="D225" s="9" t="s">
        <v>50</v>
      </c>
      <c r="E225" s="11">
        <v>383.8</v>
      </c>
      <c r="F225" s="11">
        <v>383.8</v>
      </c>
      <c r="G225" s="38">
        <v>0.04</v>
      </c>
      <c r="H225" s="11">
        <f t="shared" ref="H225:H244" si="27">G225*F225</f>
        <v>15.352</v>
      </c>
      <c r="I225" s="56"/>
      <c r="J225" s="56"/>
      <c r="K225" s="56"/>
      <c r="L225" s="56"/>
      <c r="M225" s="56"/>
      <c r="N225" s="11">
        <f t="shared" si="26"/>
        <v>30.704000000000001</v>
      </c>
      <c r="O225" s="104"/>
      <c r="Q225" s="56"/>
    </row>
    <row r="226" spans="1:17" s="97" customFormat="1" ht="14.1" customHeight="1" x14ac:dyDescent="0.2">
      <c r="A226" s="71"/>
      <c r="B226" s="9" t="s">
        <v>244</v>
      </c>
      <c r="C226" s="13" t="s">
        <v>19</v>
      </c>
      <c r="D226" s="9" t="s">
        <v>50</v>
      </c>
      <c r="E226" s="11">
        <v>335.21</v>
      </c>
      <c r="F226" s="11">
        <v>335.21</v>
      </c>
      <c r="G226" s="38">
        <f>G225</f>
        <v>0.04</v>
      </c>
      <c r="H226" s="11">
        <f t="shared" si="27"/>
        <v>13.4084</v>
      </c>
      <c r="I226" s="56"/>
      <c r="J226" s="56"/>
      <c r="K226" s="56"/>
      <c r="L226" s="56"/>
      <c r="M226" s="56"/>
      <c r="N226" s="11">
        <f t="shared" si="26"/>
        <v>26.816800000000001</v>
      </c>
      <c r="O226" s="104"/>
      <c r="Q226" s="56"/>
    </row>
    <row r="227" spans="1:17" s="97" customFormat="1" ht="14.1" customHeight="1" x14ac:dyDescent="0.2">
      <c r="A227" s="71"/>
      <c r="B227" s="9" t="s">
        <v>245</v>
      </c>
      <c r="C227" s="13" t="s">
        <v>20</v>
      </c>
      <c r="D227" s="9" t="s">
        <v>50</v>
      </c>
      <c r="E227" s="11">
        <v>8900.5300000000007</v>
      </c>
      <c r="F227" s="11">
        <v>8900.5300000000007</v>
      </c>
      <c r="G227" s="38">
        <f t="shared" ref="G227:G244" si="28">G226</f>
        <v>0.04</v>
      </c>
      <c r="H227" s="11">
        <f t="shared" si="27"/>
        <v>356.02120000000002</v>
      </c>
      <c r="I227" s="56"/>
      <c r="J227" s="56"/>
      <c r="K227" s="56"/>
      <c r="L227" s="56"/>
      <c r="M227" s="56"/>
      <c r="N227" s="11">
        <f t="shared" si="26"/>
        <v>712.04240000000004</v>
      </c>
      <c r="O227" s="104"/>
      <c r="Q227" s="56"/>
    </row>
    <row r="228" spans="1:17" s="97" customFormat="1" ht="14.1" customHeight="1" x14ac:dyDescent="0.2">
      <c r="A228" s="71"/>
      <c r="B228" s="9" t="s">
        <v>246</v>
      </c>
      <c r="C228" s="13" t="s">
        <v>97</v>
      </c>
      <c r="D228" s="9" t="s">
        <v>50</v>
      </c>
      <c r="E228" s="11">
        <v>380</v>
      </c>
      <c r="F228" s="11">
        <v>380</v>
      </c>
      <c r="G228" s="38">
        <f t="shared" si="28"/>
        <v>0.04</v>
      </c>
      <c r="H228" s="11">
        <f t="shared" si="27"/>
        <v>15.200000000000001</v>
      </c>
      <c r="I228" s="56"/>
      <c r="J228" s="56"/>
      <c r="K228" s="56"/>
      <c r="L228" s="56"/>
      <c r="M228" s="56"/>
      <c r="N228" s="11">
        <f t="shared" si="26"/>
        <v>30.400000000000002</v>
      </c>
      <c r="O228" s="104"/>
      <c r="Q228" s="56"/>
    </row>
    <row r="229" spans="1:17" s="97" customFormat="1" ht="14.1" customHeight="1" x14ac:dyDescent="0.2">
      <c r="A229" s="71"/>
      <c r="B229" s="9" t="s">
        <v>247</v>
      </c>
      <c r="C229" s="13" t="s">
        <v>98</v>
      </c>
      <c r="D229" s="9" t="s">
        <v>50</v>
      </c>
      <c r="E229" s="11">
        <v>980</v>
      </c>
      <c r="F229" s="11">
        <v>980</v>
      </c>
      <c r="G229" s="38">
        <f t="shared" si="28"/>
        <v>0.04</v>
      </c>
      <c r="H229" s="11">
        <f t="shared" si="27"/>
        <v>39.200000000000003</v>
      </c>
      <c r="I229" s="56"/>
      <c r="J229" s="56"/>
      <c r="K229" s="56"/>
      <c r="L229" s="56"/>
      <c r="M229" s="56"/>
      <c r="N229" s="11">
        <f t="shared" si="26"/>
        <v>78.400000000000006</v>
      </c>
      <c r="O229" s="104"/>
      <c r="Q229" s="56"/>
    </row>
    <row r="230" spans="1:17" s="97" customFormat="1" ht="14.1" customHeight="1" x14ac:dyDescent="0.2">
      <c r="A230" s="71"/>
      <c r="B230" s="9" t="s">
        <v>248</v>
      </c>
      <c r="C230" s="13" t="s">
        <v>99</v>
      </c>
      <c r="D230" s="9" t="s">
        <v>50</v>
      </c>
      <c r="E230" s="11">
        <v>140</v>
      </c>
      <c r="F230" s="11">
        <v>140</v>
      </c>
      <c r="G230" s="38">
        <f t="shared" si="28"/>
        <v>0.04</v>
      </c>
      <c r="H230" s="11">
        <f t="shared" si="27"/>
        <v>5.6000000000000005</v>
      </c>
      <c r="I230" s="56"/>
      <c r="J230" s="56"/>
      <c r="K230" s="56"/>
      <c r="L230" s="56"/>
      <c r="M230" s="56"/>
      <c r="N230" s="11">
        <f t="shared" si="26"/>
        <v>11.200000000000001</v>
      </c>
      <c r="O230" s="104"/>
      <c r="Q230" s="56"/>
    </row>
    <row r="231" spans="1:17" s="97" customFormat="1" ht="14.1" customHeight="1" x14ac:dyDescent="0.2">
      <c r="A231" s="71"/>
      <c r="B231" s="9" t="s">
        <v>249</v>
      </c>
      <c r="C231" s="13" t="s">
        <v>100</v>
      </c>
      <c r="D231" s="9" t="s">
        <v>50</v>
      </c>
      <c r="E231" s="11">
        <v>425</v>
      </c>
      <c r="F231" s="11">
        <v>425</v>
      </c>
      <c r="G231" s="38">
        <f t="shared" si="28"/>
        <v>0.04</v>
      </c>
      <c r="H231" s="11">
        <f t="shared" si="27"/>
        <v>17</v>
      </c>
      <c r="I231" s="56"/>
      <c r="J231" s="56"/>
      <c r="K231" s="56"/>
      <c r="L231" s="56"/>
      <c r="M231" s="56"/>
      <c r="N231" s="11">
        <f t="shared" si="26"/>
        <v>34</v>
      </c>
      <c r="O231" s="104"/>
      <c r="Q231" s="56"/>
    </row>
    <row r="232" spans="1:17" s="97" customFormat="1" ht="14.1" customHeight="1" x14ac:dyDescent="0.2">
      <c r="A232" s="71"/>
      <c r="B232" s="9" t="s">
        <v>250</v>
      </c>
      <c r="C232" s="13" t="s">
        <v>101</v>
      </c>
      <c r="D232" s="9" t="s">
        <v>50</v>
      </c>
      <c r="E232" s="11">
        <v>740</v>
      </c>
      <c r="F232" s="11">
        <v>740</v>
      </c>
      <c r="G232" s="38">
        <f t="shared" si="28"/>
        <v>0.04</v>
      </c>
      <c r="H232" s="11">
        <f t="shared" si="27"/>
        <v>29.6</v>
      </c>
      <c r="I232" s="56"/>
      <c r="J232" s="56"/>
      <c r="K232" s="56"/>
      <c r="L232" s="56"/>
      <c r="M232" s="56"/>
      <c r="N232" s="11">
        <f t="shared" si="26"/>
        <v>59.2</v>
      </c>
      <c r="O232" s="104"/>
      <c r="Q232" s="56"/>
    </row>
    <row r="233" spans="1:17" s="97" customFormat="1" ht="14.1" customHeight="1" x14ac:dyDescent="0.2">
      <c r="A233" s="71"/>
      <c r="B233" s="9" t="s">
        <v>251</v>
      </c>
      <c r="C233" s="13" t="s">
        <v>102</v>
      </c>
      <c r="D233" s="9" t="s">
        <v>50</v>
      </c>
      <c r="E233" s="11">
        <v>480</v>
      </c>
      <c r="F233" s="11">
        <v>480</v>
      </c>
      <c r="G233" s="38">
        <f t="shared" si="28"/>
        <v>0.04</v>
      </c>
      <c r="H233" s="11">
        <f t="shared" si="27"/>
        <v>19.2</v>
      </c>
      <c r="I233" s="56"/>
      <c r="J233" s="56"/>
      <c r="K233" s="56"/>
      <c r="L233" s="56"/>
      <c r="M233" s="56"/>
      <c r="N233" s="11">
        <f t="shared" si="26"/>
        <v>38.4</v>
      </c>
      <c r="O233" s="104"/>
      <c r="Q233" s="56"/>
    </row>
    <row r="234" spans="1:17" s="97" customFormat="1" ht="14.1" customHeight="1" x14ac:dyDescent="0.2">
      <c r="A234" s="71"/>
      <c r="B234" s="9" t="s">
        <v>252</v>
      </c>
      <c r="C234" s="13" t="s">
        <v>103</v>
      </c>
      <c r="D234" s="9" t="s">
        <v>50</v>
      </c>
      <c r="E234" s="11">
        <v>1600</v>
      </c>
      <c r="F234" s="11">
        <v>1600</v>
      </c>
      <c r="G234" s="38">
        <f t="shared" si="28"/>
        <v>0.04</v>
      </c>
      <c r="H234" s="11">
        <f t="shared" si="27"/>
        <v>64</v>
      </c>
      <c r="I234" s="56"/>
      <c r="J234" s="56"/>
      <c r="K234" s="56"/>
      <c r="L234" s="56"/>
      <c r="M234" s="56"/>
      <c r="N234" s="11">
        <f t="shared" si="26"/>
        <v>128</v>
      </c>
      <c r="O234" s="104"/>
      <c r="Q234" s="56"/>
    </row>
    <row r="235" spans="1:17" s="97" customFormat="1" ht="14.1" customHeight="1" x14ac:dyDescent="0.2">
      <c r="A235" s="71"/>
      <c r="B235" s="9" t="s">
        <v>253</v>
      </c>
      <c r="C235" s="13" t="s">
        <v>104</v>
      </c>
      <c r="D235" s="9" t="s">
        <v>50</v>
      </c>
      <c r="E235" s="11">
        <v>2920.39</v>
      </c>
      <c r="F235" s="11">
        <v>2920.39</v>
      </c>
      <c r="G235" s="38">
        <f t="shared" si="28"/>
        <v>0.04</v>
      </c>
      <c r="H235" s="11">
        <f t="shared" si="27"/>
        <v>116.8156</v>
      </c>
      <c r="I235" s="56"/>
      <c r="J235" s="56"/>
      <c r="K235" s="56"/>
      <c r="L235" s="56"/>
      <c r="M235" s="56"/>
      <c r="N235" s="11">
        <f t="shared" si="26"/>
        <v>233.63120000000001</v>
      </c>
      <c r="O235" s="104"/>
      <c r="Q235" s="56"/>
    </row>
    <row r="236" spans="1:17" s="97" customFormat="1" ht="14.1" customHeight="1" x14ac:dyDescent="0.2">
      <c r="A236" s="71"/>
      <c r="B236" s="9" t="s">
        <v>254</v>
      </c>
      <c r="C236" s="13" t="s">
        <v>105</v>
      </c>
      <c r="D236" s="9" t="s">
        <v>50</v>
      </c>
      <c r="E236" s="11">
        <v>1881.85</v>
      </c>
      <c r="F236" s="11">
        <v>1881.85</v>
      </c>
      <c r="G236" s="38">
        <f t="shared" si="28"/>
        <v>0.04</v>
      </c>
      <c r="H236" s="11">
        <f t="shared" si="27"/>
        <v>75.274000000000001</v>
      </c>
      <c r="I236" s="56"/>
      <c r="J236" s="56"/>
      <c r="K236" s="56"/>
      <c r="L236" s="56"/>
      <c r="M236" s="56"/>
      <c r="N236" s="11">
        <f t="shared" si="26"/>
        <v>150.548</v>
      </c>
      <c r="O236" s="104"/>
      <c r="Q236" s="56"/>
    </row>
    <row r="237" spans="1:17" s="97" customFormat="1" ht="14.1" customHeight="1" x14ac:dyDescent="0.2">
      <c r="A237" s="71"/>
      <c r="B237" s="9" t="s">
        <v>255</v>
      </c>
      <c r="C237" s="13" t="s">
        <v>106</v>
      </c>
      <c r="D237" s="9" t="s">
        <v>50</v>
      </c>
      <c r="E237" s="11">
        <v>1700</v>
      </c>
      <c r="F237" s="11">
        <v>1700</v>
      </c>
      <c r="G237" s="38">
        <f t="shared" si="28"/>
        <v>0.04</v>
      </c>
      <c r="H237" s="11">
        <f t="shared" si="27"/>
        <v>68</v>
      </c>
      <c r="I237" s="56"/>
      <c r="J237" s="56"/>
      <c r="K237" s="56"/>
      <c r="L237" s="56"/>
      <c r="M237" s="56"/>
      <c r="N237" s="11">
        <f t="shared" si="26"/>
        <v>136</v>
      </c>
      <c r="O237" s="104"/>
      <c r="Q237" s="56"/>
    </row>
    <row r="238" spans="1:17" s="97" customFormat="1" ht="14.1" customHeight="1" x14ac:dyDescent="0.2">
      <c r="A238" s="71"/>
      <c r="B238" s="9" t="s">
        <v>256</v>
      </c>
      <c r="C238" s="13" t="s">
        <v>21</v>
      </c>
      <c r="D238" s="9" t="s">
        <v>50</v>
      </c>
      <c r="E238" s="11">
        <v>1414</v>
      </c>
      <c r="F238" s="11">
        <v>1414</v>
      </c>
      <c r="G238" s="38">
        <f t="shared" si="28"/>
        <v>0.04</v>
      </c>
      <c r="H238" s="11">
        <f t="shared" si="27"/>
        <v>56.56</v>
      </c>
      <c r="I238" s="56"/>
      <c r="J238" s="56"/>
      <c r="K238" s="56"/>
      <c r="L238" s="56"/>
      <c r="M238" s="56"/>
      <c r="N238" s="11">
        <f t="shared" si="26"/>
        <v>113.12</v>
      </c>
      <c r="O238" s="104"/>
      <c r="Q238" s="56"/>
    </row>
    <row r="239" spans="1:17" s="97" customFormat="1" ht="14.1" customHeight="1" x14ac:dyDescent="0.2">
      <c r="A239" s="71"/>
      <c r="B239" s="9" t="s">
        <v>257</v>
      </c>
      <c r="C239" s="13" t="s">
        <v>22</v>
      </c>
      <c r="D239" s="9" t="s">
        <v>50</v>
      </c>
      <c r="E239" s="11">
        <v>1694</v>
      </c>
      <c r="F239" s="11">
        <v>1694</v>
      </c>
      <c r="G239" s="38">
        <f t="shared" si="28"/>
        <v>0.04</v>
      </c>
      <c r="H239" s="11">
        <f t="shared" si="27"/>
        <v>67.760000000000005</v>
      </c>
      <c r="I239" s="56"/>
      <c r="J239" s="56"/>
      <c r="K239" s="56"/>
      <c r="L239" s="56"/>
      <c r="M239" s="56"/>
      <c r="N239" s="11">
        <f t="shared" si="26"/>
        <v>135.52000000000001</v>
      </c>
      <c r="O239" s="104"/>
      <c r="Q239" s="56"/>
    </row>
    <row r="240" spans="1:17" s="97" customFormat="1" ht="14.1" customHeight="1" x14ac:dyDescent="0.2">
      <c r="A240" s="71"/>
      <c r="B240" s="9" t="s">
        <v>258</v>
      </c>
      <c r="C240" s="13" t="s">
        <v>107</v>
      </c>
      <c r="D240" s="9" t="s">
        <v>50</v>
      </c>
      <c r="E240" s="11">
        <v>1140</v>
      </c>
      <c r="F240" s="11">
        <v>1140</v>
      </c>
      <c r="G240" s="38">
        <f t="shared" si="28"/>
        <v>0.04</v>
      </c>
      <c r="H240" s="11">
        <f t="shared" si="27"/>
        <v>45.6</v>
      </c>
      <c r="I240" s="56"/>
      <c r="J240" s="56"/>
      <c r="K240" s="56"/>
      <c r="L240" s="56"/>
      <c r="M240" s="56"/>
      <c r="N240" s="11">
        <f t="shared" si="26"/>
        <v>91.2</v>
      </c>
      <c r="O240" s="104"/>
      <c r="Q240" s="56"/>
    </row>
    <row r="241" spans="1:17" s="97" customFormat="1" ht="14.1" customHeight="1" x14ac:dyDescent="0.2">
      <c r="A241" s="71"/>
      <c r="B241" s="9" t="s">
        <v>259</v>
      </c>
      <c r="C241" s="13" t="s">
        <v>108</v>
      </c>
      <c r="D241" s="9" t="s">
        <v>50</v>
      </c>
      <c r="E241" s="11">
        <v>440</v>
      </c>
      <c r="F241" s="11">
        <v>440</v>
      </c>
      <c r="G241" s="38">
        <f t="shared" si="28"/>
        <v>0.04</v>
      </c>
      <c r="H241" s="11">
        <f t="shared" si="27"/>
        <v>17.600000000000001</v>
      </c>
      <c r="I241" s="56"/>
      <c r="J241" s="56"/>
      <c r="K241" s="56"/>
      <c r="L241" s="56"/>
      <c r="M241" s="56"/>
      <c r="N241" s="11">
        <f t="shared" si="26"/>
        <v>35.200000000000003</v>
      </c>
      <c r="O241" s="104"/>
      <c r="Q241" s="56"/>
    </row>
    <row r="242" spans="1:17" s="97" customFormat="1" ht="14.1" customHeight="1" x14ac:dyDescent="0.2">
      <c r="A242" s="71"/>
      <c r="B242" s="9" t="s">
        <v>260</v>
      </c>
      <c r="C242" s="13" t="s">
        <v>109</v>
      </c>
      <c r="D242" s="9" t="s">
        <v>50</v>
      </c>
      <c r="E242" s="11">
        <v>1004</v>
      </c>
      <c r="F242" s="11">
        <v>1004</v>
      </c>
      <c r="G242" s="38">
        <f t="shared" si="28"/>
        <v>0.04</v>
      </c>
      <c r="H242" s="11">
        <f t="shared" si="27"/>
        <v>40.160000000000004</v>
      </c>
      <c r="I242" s="56"/>
      <c r="J242" s="56"/>
      <c r="K242" s="56"/>
      <c r="L242" s="56"/>
      <c r="M242" s="56"/>
      <c r="N242" s="11">
        <f t="shared" si="26"/>
        <v>80.320000000000007</v>
      </c>
      <c r="O242" s="104"/>
      <c r="Q242" s="56"/>
    </row>
    <row r="243" spans="1:17" s="97" customFormat="1" ht="14.1" customHeight="1" x14ac:dyDescent="0.2">
      <c r="A243" s="71"/>
      <c r="B243" s="9" t="s">
        <v>261</v>
      </c>
      <c r="C243" s="13" t="s">
        <v>23</v>
      </c>
      <c r="D243" s="9" t="s">
        <v>50</v>
      </c>
      <c r="E243" s="11">
        <v>430</v>
      </c>
      <c r="F243" s="11">
        <v>430</v>
      </c>
      <c r="G243" s="38">
        <f t="shared" si="28"/>
        <v>0.04</v>
      </c>
      <c r="H243" s="11">
        <f t="shared" si="27"/>
        <v>17.2</v>
      </c>
      <c r="I243" s="56"/>
      <c r="J243" s="56"/>
      <c r="K243" s="56"/>
      <c r="L243" s="56"/>
      <c r="M243" s="56"/>
      <c r="N243" s="11">
        <f t="shared" si="26"/>
        <v>34.4</v>
      </c>
      <c r="O243" s="104"/>
      <c r="Q243" s="56"/>
    </row>
    <row r="244" spans="1:17" s="97" customFormat="1" ht="14.1" customHeight="1" x14ac:dyDescent="0.2">
      <c r="A244" s="71"/>
      <c r="B244" s="9" t="s">
        <v>262</v>
      </c>
      <c r="C244" s="13" t="s">
        <v>24</v>
      </c>
      <c r="D244" s="9" t="s">
        <v>50</v>
      </c>
      <c r="E244" s="11">
        <v>1999.08</v>
      </c>
      <c r="F244" s="11">
        <v>1999.08</v>
      </c>
      <c r="G244" s="38">
        <f t="shared" si="28"/>
        <v>0.04</v>
      </c>
      <c r="H244" s="11">
        <f t="shared" si="27"/>
        <v>79.963200000000001</v>
      </c>
      <c r="I244" s="56"/>
      <c r="J244" s="56"/>
      <c r="K244" s="56"/>
      <c r="L244" s="56"/>
      <c r="M244" s="56"/>
      <c r="N244" s="11">
        <f t="shared" si="26"/>
        <v>159.9264</v>
      </c>
      <c r="O244" s="104"/>
      <c r="Q244" s="56"/>
    </row>
    <row r="245" spans="1:17" s="97" customFormat="1" ht="14.1" customHeight="1" x14ac:dyDescent="0.2">
      <c r="A245" s="71"/>
      <c r="B245" s="9"/>
      <c r="C245" s="10"/>
      <c r="D245" s="9"/>
      <c r="E245" s="11"/>
      <c r="F245" s="11"/>
      <c r="G245" s="38"/>
      <c r="H245" s="11"/>
      <c r="I245" s="56"/>
      <c r="J245" s="56"/>
      <c r="K245" s="56"/>
      <c r="L245" s="56"/>
      <c r="M245" s="56"/>
      <c r="N245" s="11"/>
      <c r="O245" s="104"/>
      <c r="Q245" s="56"/>
    </row>
    <row r="246" spans="1:17" s="97" customFormat="1" ht="14.1" customHeight="1" x14ac:dyDescent="0.2">
      <c r="A246" s="71"/>
      <c r="B246" s="6" t="s">
        <v>263</v>
      </c>
      <c r="C246" s="14" t="s">
        <v>204</v>
      </c>
      <c r="D246" s="6" t="s">
        <v>50</v>
      </c>
      <c r="E246" s="7">
        <f>SUM(E247:E268)</f>
        <v>76263.299999999988</v>
      </c>
      <c r="F246" s="7">
        <f>SUM(F247:F268)</f>
        <v>76263.299999999988</v>
      </c>
      <c r="G246" s="45"/>
      <c r="H246" s="7">
        <f>SUM(H247:H268)</f>
        <v>3050.5320000000002</v>
      </c>
      <c r="I246" s="56"/>
      <c r="J246" s="56"/>
      <c r="K246" s="56"/>
      <c r="L246" s="56"/>
      <c r="M246" s="56"/>
      <c r="N246" s="8">
        <f t="shared" ref="N246:N268" si="29">H246+H628</f>
        <v>6101.0640000000003</v>
      </c>
      <c r="O246" s="104"/>
      <c r="Q246" s="56"/>
    </row>
    <row r="247" spans="1:17" s="97" customFormat="1" ht="14.1" customHeight="1" x14ac:dyDescent="0.2">
      <c r="A247" s="71"/>
      <c r="B247" s="9" t="s">
        <v>264</v>
      </c>
      <c r="C247" s="13" t="s">
        <v>25</v>
      </c>
      <c r="D247" s="9" t="s">
        <v>50</v>
      </c>
      <c r="E247" s="12">
        <v>15539.31</v>
      </c>
      <c r="F247" s="12">
        <v>15539.31</v>
      </c>
      <c r="G247" s="38">
        <v>0.04</v>
      </c>
      <c r="H247" s="11">
        <f t="shared" ref="H247:H268" si="30">G247*F247</f>
        <v>621.57240000000002</v>
      </c>
      <c r="I247" s="56"/>
      <c r="J247" s="56"/>
      <c r="K247" s="56"/>
      <c r="L247" s="56"/>
      <c r="M247" s="56"/>
      <c r="N247" s="11">
        <f t="shared" si="29"/>
        <v>1243.1448</v>
      </c>
      <c r="O247" s="104"/>
      <c r="Q247" s="56"/>
    </row>
    <row r="248" spans="1:17" s="97" customFormat="1" ht="14.1" customHeight="1" x14ac:dyDescent="0.2">
      <c r="A248" s="71"/>
      <c r="B248" s="9" t="s">
        <v>265</v>
      </c>
      <c r="C248" s="13" t="s">
        <v>26</v>
      </c>
      <c r="D248" s="9" t="s">
        <v>50</v>
      </c>
      <c r="E248" s="12">
        <v>2829.67</v>
      </c>
      <c r="F248" s="12">
        <v>2829.67</v>
      </c>
      <c r="G248" s="38">
        <f>G$247</f>
        <v>0.04</v>
      </c>
      <c r="H248" s="11">
        <f t="shared" si="30"/>
        <v>113.18680000000001</v>
      </c>
      <c r="I248" s="56"/>
      <c r="J248" s="56"/>
      <c r="K248" s="56"/>
      <c r="L248" s="56"/>
      <c r="M248" s="56"/>
      <c r="N248" s="11">
        <f t="shared" si="29"/>
        <v>226.37360000000001</v>
      </c>
      <c r="O248" s="104"/>
      <c r="Q248" s="56"/>
    </row>
    <row r="249" spans="1:17" s="97" customFormat="1" ht="14.1" customHeight="1" x14ac:dyDescent="0.2">
      <c r="A249" s="71"/>
      <c r="B249" s="9" t="s">
        <v>266</v>
      </c>
      <c r="C249" s="13" t="s">
        <v>27</v>
      </c>
      <c r="D249" s="9" t="s">
        <v>50</v>
      </c>
      <c r="E249" s="12">
        <v>1484</v>
      </c>
      <c r="F249" s="12">
        <v>1484</v>
      </c>
      <c r="G249" s="38">
        <f t="shared" ref="G249:G268" si="31">G$247</f>
        <v>0.04</v>
      </c>
      <c r="H249" s="11">
        <f t="shared" si="30"/>
        <v>59.36</v>
      </c>
      <c r="I249" s="56"/>
      <c r="J249" s="56"/>
      <c r="K249" s="56"/>
      <c r="L249" s="56"/>
      <c r="M249" s="56"/>
      <c r="N249" s="11">
        <f t="shared" si="29"/>
        <v>118.72</v>
      </c>
      <c r="O249" s="104"/>
      <c r="Q249" s="56"/>
    </row>
    <row r="250" spans="1:17" s="97" customFormat="1" ht="14.1" customHeight="1" x14ac:dyDescent="0.2">
      <c r="A250" s="71"/>
      <c r="B250" s="9" t="s">
        <v>267</v>
      </c>
      <c r="C250" s="13" t="s">
        <v>28</v>
      </c>
      <c r="D250" s="9" t="s">
        <v>50</v>
      </c>
      <c r="E250" s="12">
        <v>5683.27</v>
      </c>
      <c r="F250" s="12">
        <v>5683.27</v>
      </c>
      <c r="G250" s="38">
        <f t="shared" si="31"/>
        <v>0.04</v>
      </c>
      <c r="H250" s="11">
        <f t="shared" si="30"/>
        <v>227.33080000000001</v>
      </c>
      <c r="I250" s="56"/>
      <c r="J250" s="56"/>
      <c r="K250" s="56"/>
      <c r="L250" s="56"/>
      <c r="M250" s="56"/>
      <c r="N250" s="11">
        <f t="shared" si="29"/>
        <v>454.66160000000002</v>
      </c>
      <c r="O250" s="104"/>
      <c r="Q250" s="56"/>
    </row>
    <row r="251" spans="1:17" s="97" customFormat="1" ht="14.1" customHeight="1" x14ac:dyDescent="0.2">
      <c r="A251" s="71"/>
      <c r="B251" s="9" t="s">
        <v>268</v>
      </c>
      <c r="C251" s="13" t="s">
        <v>29</v>
      </c>
      <c r="D251" s="9" t="s">
        <v>50</v>
      </c>
      <c r="E251" s="12">
        <v>1477</v>
      </c>
      <c r="F251" s="12">
        <v>1477</v>
      </c>
      <c r="G251" s="38">
        <f t="shared" si="31"/>
        <v>0.04</v>
      </c>
      <c r="H251" s="11">
        <f t="shared" si="30"/>
        <v>59.08</v>
      </c>
      <c r="I251" s="56"/>
      <c r="J251" s="56"/>
      <c r="K251" s="56"/>
      <c r="L251" s="56"/>
      <c r="M251" s="56"/>
      <c r="N251" s="11">
        <f t="shared" si="29"/>
        <v>118.16</v>
      </c>
      <c r="O251" s="104"/>
      <c r="Q251" s="56"/>
    </row>
    <row r="252" spans="1:17" s="97" customFormat="1" ht="14.1" customHeight="1" x14ac:dyDescent="0.2">
      <c r="A252" s="71"/>
      <c r="B252" s="9" t="s">
        <v>269</v>
      </c>
      <c r="C252" s="13" t="s">
        <v>30</v>
      </c>
      <c r="D252" s="9" t="s">
        <v>50</v>
      </c>
      <c r="E252" s="12">
        <v>3959</v>
      </c>
      <c r="F252" s="12">
        <v>3959</v>
      </c>
      <c r="G252" s="38">
        <f t="shared" si="31"/>
        <v>0.04</v>
      </c>
      <c r="H252" s="11">
        <f t="shared" si="30"/>
        <v>158.36000000000001</v>
      </c>
      <c r="I252" s="56"/>
      <c r="J252" s="56"/>
      <c r="K252" s="56"/>
      <c r="L252" s="56"/>
      <c r="M252" s="56"/>
      <c r="N252" s="11">
        <f t="shared" si="29"/>
        <v>316.72000000000003</v>
      </c>
      <c r="O252" s="104"/>
      <c r="Q252" s="56"/>
    </row>
    <row r="253" spans="1:17" s="97" customFormat="1" ht="14.1" customHeight="1" x14ac:dyDescent="0.2">
      <c r="A253" s="71"/>
      <c r="B253" s="9" t="s">
        <v>270</v>
      </c>
      <c r="C253" s="13" t="s">
        <v>31</v>
      </c>
      <c r="D253" s="9" t="s">
        <v>50</v>
      </c>
      <c r="E253" s="12">
        <v>2002</v>
      </c>
      <c r="F253" s="12">
        <v>2002</v>
      </c>
      <c r="G253" s="38">
        <f t="shared" si="31"/>
        <v>0.04</v>
      </c>
      <c r="H253" s="11">
        <f t="shared" si="30"/>
        <v>80.08</v>
      </c>
      <c r="I253" s="56"/>
      <c r="J253" s="56"/>
      <c r="K253" s="56"/>
      <c r="L253" s="56"/>
      <c r="M253" s="56"/>
      <c r="N253" s="11">
        <f t="shared" si="29"/>
        <v>160.16</v>
      </c>
      <c r="O253" s="104"/>
      <c r="Q253" s="56"/>
    </row>
    <row r="254" spans="1:17" s="97" customFormat="1" ht="14.1" customHeight="1" x14ac:dyDescent="0.2">
      <c r="A254" s="71"/>
      <c r="B254" s="9" t="s">
        <v>271</v>
      </c>
      <c r="C254" s="13" t="s">
        <v>32</v>
      </c>
      <c r="D254" s="9" t="s">
        <v>50</v>
      </c>
      <c r="E254" s="12">
        <v>4720.25</v>
      </c>
      <c r="F254" s="12">
        <v>4720.25</v>
      </c>
      <c r="G254" s="38">
        <f t="shared" si="31"/>
        <v>0.04</v>
      </c>
      <c r="H254" s="11">
        <f t="shared" si="30"/>
        <v>188.81</v>
      </c>
      <c r="I254" s="56"/>
      <c r="J254" s="56"/>
      <c r="K254" s="56"/>
      <c r="L254" s="56"/>
      <c r="M254" s="56"/>
      <c r="N254" s="11">
        <f t="shared" si="29"/>
        <v>377.62</v>
      </c>
      <c r="O254" s="104"/>
      <c r="Q254" s="56"/>
    </row>
    <row r="255" spans="1:17" s="97" customFormat="1" ht="14.1" customHeight="1" x14ac:dyDescent="0.2">
      <c r="A255" s="71"/>
      <c r="B255" s="9" t="s">
        <v>272</v>
      </c>
      <c r="C255" s="13" t="s">
        <v>33</v>
      </c>
      <c r="D255" s="9" t="s">
        <v>50</v>
      </c>
      <c r="E255" s="12">
        <v>1135</v>
      </c>
      <c r="F255" s="12">
        <v>1135</v>
      </c>
      <c r="G255" s="38">
        <f t="shared" si="31"/>
        <v>0.04</v>
      </c>
      <c r="H255" s="11">
        <f t="shared" si="30"/>
        <v>45.4</v>
      </c>
      <c r="I255" s="56"/>
      <c r="J255" s="56"/>
      <c r="K255" s="56"/>
      <c r="L255" s="56"/>
      <c r="M255" s="56"/>
      <c r="N255" s="11">
        <f t="shared" si="29"/>
        <v>90.8</v>
      </c>
      <c r="O255" s="104"/>
      <c r="Q255" s="56"/>
    </row>
    <row r="256" spans="1:17" s="97" customFormat="1" ht="14.1" customHeight="1" x14ac:dyDescent="0.2">
      <c r="A256" s="71"/>
      <c r="B256" s="9" t="s">
        <v>273</v>
      </c>
      <c r="C256" s="13" t="s">
        <v>34</v>
      </c>
      <c r="D256" s="9" t="s">
        <v>50</v>
      </c>
      <c r="E256" s="12">
        <v>2002</v>
      </c>
      <c r="F256" s="12">
        <v>2002</v>
      </c>
      <c r="G256" s="38">
        <f t="shared" si="31"/>
        <v>0.04</v>
      </c>
      <c r="H256" s="11">
        <f t="shared" si="30"/>
        <v>80.08</v>
      </c>
      <c r="I256" s="56"/>
      <c r="J256" s="56"/>
      <c r="K256" s="56"/>
      <c r="L256" s="56"/>
      <c r="M256" s="56"/>
      <c r="N256" s="11">
        <f t="shared" si="29"/>
        <v>160.16</v>
      </c>
      <c r="O256" s="104"/>
      <c r="Q256" s="56"/>
    </row>
    <row r="257" spans="1:17" s="97" customFormat="1" ht="14.1" customHeight="1" x14ac:dyDescent="0.2">
      <c r="A257" s="71"/>
      <c r="B257" s="9" t="s">
        <v>274</v>
      </c>
      <c r="C257" s="13" t="s">
        <v>35</v>
      </c>
      <c r="D257" s="9" t="s">
        <v>50</v>
      </c>
      <c r="E257" s="12">
        <v>5222.57</v>
      </c>
      <c r="F257" s="12">
        <v>5222.57</v>
      </c>
      <c r="G257" s="38">
        <f t="shared" si="31"/>
        <v>0.04</v>
      </c>
      <c r="H257" s="11">
        <f t="shared" si="30"/>
        <v>208.90279999999998</v>
      </c>
      <c r="I257" s="56"/>
      <c r="J257" s="56"/>
      <c r="K257" s="56"/>
      <c r="L257" s="56"/>
      <c r="M257" s="56"/>
      <c r="N257" s="11">
        <f t="shared" si="29"/>
        <v>417.80559999999997</v>
      </c>
      <c r="O257" s="104"/>
      <c r="Q257" s="56"/>
    </row>
    <row r="258" spans="1:17" s="97" customFormat="1" ht="14.1" customHeight="1" x14ac:dyDescent="0.2">
      <c r="A258" s="71"/>
      <c r="B258" s="9" t="s">
        <v>275</v>
      </c>
      <c r="C258" s="13" t="s">
        <v>36</v>
      </c>
      <c r="D258" s="9" t="s">
        <v>50</v>
      </c>
      <c r="E258" s="12">
        <v>2002</v>
      </c>
      <c r="F258" s="12">
        <v>2002</v>
      </c>
      <c r="G258" s="38">
        <f t="shared" si="31"/>
        <v>0.04</v>
      </c>
      <c r="H258" s="11">
        <f t="shared" si="30"/>
        <v>80.08</v>
      </c>
      <c r="I258" s="56"/>
      <c r="J258" s="56"/>
      <c r="K258" s="56"/>
      <c r="L258" s="56"/>
      <c r="M258" s="56"/>
      <c r="N258" s="11">
        <f t="shared" si="29"/>
        <v>160.16</v>
      </c>
      <c r="O258" s="104"/>
      <c r="Q258" s="56"/>
    </row>
    <row r="259" spans="1:17" s="97" customFormat="1" ht="14.1" customHeight="1" x14ac:dyDescent="0.2">
      <c r="A259" s="71"/>
      <c r="B259" s="9" t="s">
        <v>276</v>
      </c>
      <c r="C259" s="13" t="s">
        <v>37</v>
      </c>
      <c r="D259" s="9" t="s">
        <v>50</v>
      </c>
      <c r="E259" s="12">
        <v>6910.9</v>
      </c>
      <c r="F259" s="12">
        <v>6910.9</v>
      </c>
      <c r="G259" s="38">
        <f t="shared" si="31"/>
        <v>0.04</v>
      </c>
      <c r="H259" s="11">
        <f t="shared" si="30"/>
        <v>276.43599999999998</v>
      </c>
      <c r="I259" s="56"/>
      <c r="J259" s="56"/>
      <c r="K259" s="56"/>
      <c r="L259" s="56"/>
      <c r="M259" s="56"/>
      <c r="N259" s="11">
        <f t="shared" si="29"/>
        <v>552.87199999999996</v>
      </c>
      <c r="O259" s="104"/>
      <c r="Q259" s="56"/>
    </row>
    <row r="260" spans="1:17" s="97" customFormat="1" ht="14.1" customHeight="1" x14ac:dyDescent="0.2">
      <c r="A260" s="71"/>
      <c r="B260" s="9" t="s">
        <v>277</v>
      </c>
      <c r="C260" s="13" t="s">
        <v>38</v>
      </c>
      <c r="D260" s="9" t="s">
        <v>50</v>
      </c>
      <c r="E260" s="12">
        <v>2352.5</v>
      </c>
      <c r="F260" s="12">
        <v>2352.5</v>
      </c>
      <c r="G260" s="38">
        <f t="shared" si="31"/>
        <v>0.04</v>
      </c>
      <c r="H260" s="11">
        <f t="shared" si="30"/>
        <v>94.100000000000009</v>
      </c>
      <c r="I260" s="56"/>
      <c r="J260" s="56"/>
      <c r="K260" s="56"/>
      <c r="L260" s="56"/>
      <c r="M260" s="56"/>
      <c r="N260" s="11">
        <f t="shared" si="29"/>
        <v>188.20000000000002</v>
      </c>
      <c r="O260" s="104"/>
      <c r="Q260" s="56"/>
    </row>
    <row r="261" spans="1:17" s="97" customFormat="1" ht="14.1" customHeight="1" x14ac:dyDescent="0.2">
      <c r="A261" s="71"/>
      <c r="B261" s="9" t="s">
        <v>278</v>
      </c>
      <c r="C261" s="13" t="s">
        <v>39</v>
      </c>
      <c r="D261" s="9" t="s">
        <v>50</v>
      </c>
      <c r="E261" s="12">
        <v>1110</v>
      </c>
      <c r="F261" s="12">
        <v>1110</v>
      </c>
      <c r="G261" s="38">
        <f t="shared" si="31"/>
        <v>0.04</v>
      </c>
      <c r="H261" s="11">
        <f t="shared" si="30"/>
        <v>44.4</v>
      </c>
      <c r="I261" s="56"/>
      <c r="J261" s="56"/>
      <c r="K261" s="56"/>
      <c r="L261" s="56"/>
      <c r="M261" s="56"/>
      <c r="N261" s="11">
        <f t="shared" si="29"/>
        <v>88.8</v>
      </c>
      <c r="O261" s="104"/>
      <c r="Q261" s="56"/>
    </row>
    <row r="262" spans="1:17" s="97" customFormat="1" ht="14.1" customHeight="1" x14ac:dyDescent="0.2">
      <c r="A262" s="71"/>
      <c r="B262" s="9" t="s">
        <v>279</v>
      </c>
      <c r="C262" s="13" t="s">
        <v>40</v>
      </c>
      <c r="D262" s="9" t="s">
        <v>50</v>
      </c>
      <c r="E262" s="12">
        <v>3632.59</v>
      </c>
      <c r="F262" s="12">
        <v>3632.59</v>
      </c>
      <c r="G262" s="38">
        <f t="shared" si="31"/>
        <v>0.04</v>
      </c>
      <c r="H262" s="11">
        <f t="shared" si="30"/>
        <v>145.30360000000002</v>
      </c>
      <c r="I262" s="56"/>
      <c r="J262" s="56"/>
      <c r="K262" s="56"/>
      <c r="L262" s="56"/>
      <c r="M262" s="56"/>
      <c r="N262" s="11">
        <f t="shared" si="29"/>
        <v>290.60720000000003</v>
      </c>
      <c r="O262" s="104"/>
      <c r="Q262" s="56"/>
    </row>
    <row r="263" spans="1:17" s="97" customFormat="1" ht="14.1" customHeight="1" x14ac:dyDescent="0.2">
      <c r="A263" s="71"/>
      <c r="B263" s="9" t="s">
        <v>280</v>
      </c>
      <c r="C263" s="13" t="s">
        <v>41</v>
      </c>
      <c r="D263" s="9" t="s">
        <v>50</v>
      </c>
      <c r="E263" s="12">
        <v>2826.2</v>
      </c>
      <c r="F263" s="12">
        <v>2826.2</v>
      </c>
      <c r="G263" s="38">
        <f t="shared" si="31"/>
        <v>0.04</v>
      </c>
      <c r="H263" s="11">
        <f t="shared" si="30"/>
        <v>113.048</v>
      </c>
      <c r="I263" s="56"/>
      <c r="J263" s="56"/>
      <c r="K263" s="56"/>
      <c r="L263" s="56"/>
      <c r="M263" s="56"/>
      <c r="N263" s="11">
        <f t="shared" si="29"/>
        <v>226.096</v>
      </c>
      <c r="O263" s="104"/>
      <c r="Q263" s="56"/>
    </row>
    <row r="264" spans="1:17" s="97" customFormat="1" ht="14.1" customHeight="1" x14ac:dyDescent="0.2">
      <c r="A264" s="71"/>
      <c r="B264" s="9" t="s">
        <v>281</v>
      </c>
      <c r="C264" s="13" t="s">
        <v>42</v>
      </c>
      <c r="D264" s="9" t="s">
        <v>50</v>
      </c>
      <c r="E264" s="12">
        <v>2850.04</v>
      </c>
      <c r="F264" s="12">
        <v>2850.04</v>
      </c>
      <c r="G264" s="38">
        <f t="shared" si="31"/>
        <v>0.04</v>
      </c>
      <c r="H264" s="11">
        <f t="shared" si="30"/>
        <v>114.0016</v>
      </c>
      <c r="I264" s="56"/>
      <c r="J264" s="56"/>
      <c r="K264" s="56"/>
      <c r="L264" s="56"/>
      <c r="M264" s="56"/>
      <c r="N264" s="11">
        <f t="shared" si="29"/>
        <v>228.00319999999999</v>
      </c>
      <c r="O264" s="104"/>
      <c r="Q264" s="56"/>
    </row>
    <row r="265" spans="1:17" s="97" customFormat="1" ht="14.1" customHeight="1" x14ac:dyDescent="0.2">
      <c r="A265" s="71"/>
      <c r="B265" s="9" t="s">
        <v>282</v>
      </c>
      <c r="C265" s="13" t="s">
        <v>43</v>
      </c>
      <c r="D265" s="9" t="s">
        <v>50</v>
      </c>
      <c r="E265" s="12">
        <v>495</v>
      </c>
      <c r="F265" s="12">
        <v>495</v>
      </c>
      <c r="G265" s="38">
        <f t="shared" si="31"/>
        <v>0.04</v>
      </c>
      <c r="H265" s="11">
        <f t="shared" si="30"/>
        <v>19.8</v>
      </c>
      <c r="I265" s="56"/>
      <c r="J265" s="56"/>
      <c r="K265" s="56"/>
      <c r="L265" s="56"/>
      <c r="M265" s="56"/>
      <c r="N265" s="11">
        <f t="shared" si="29"/>
        <v>39.6</v>
      </c>
      <c r="O265" s="104"/>
      <c r="Q265" s="56"/>
    </row>
    <row r="266" spans="1:17" s="97" customFormat="1" ht="14.1" customHeight="1" x14ac:dyDescent="0.2">
      <c r="A266" s="71"/>
      <c r="B266" s="9" t="s">
        <v>283</v>
      </c>
      <c r="C266" s="13" t="s">
        <v>44</v>
      </c>
      <c r="D266" s="9" t="s">
        <v>50</v>
      </c>
      <c r="E266" s="12">
        <v>5031</v>
      </c>
      <c r="F266" s="12">
        <v>5031</v>
      </c>
      <c r="G266" s="38">
        <f t="shared" si="31"/>
        <v>0.04</v>
      </c>
      <c r="H266" s="11">
        <f t="shared" si="30"/>
        <v>201.24</v>
      </c>
      <c r="I266" s="56"/>
      <c r="J266" s="56"/>
      <c r="K266" s="56"/>
      <c r="L266" s="56"/>
      <c r="M266" s="56"/>
      <c r="N266" s="11">
        <f t="shared" si="29"/>
        <v>402.48</v>
      </c>
      <c r="O266" s="104"/>
      <c r="Q266" s="56"/>
    </row>
    <row r="267" spans="1:17" s="97" customFormat="1" ht="14.1" customHeight="1" x14ac:dyDescent="0.2">
      <c r="A267" s="71"/>
      <c r="B267" s="9" t="s">
        <v>284</v>
      </c>
      <c r="C267" s="13" t="s">
        <v>45</v>
      </c>
      <c r="D267" s="9" t="s">
        <v>50</v>
      </c>
      <c r="E267" s="12">
        <v>1280</v>
      </c>
      <c r="F267" s="12">
        <v>1280</v>
      </c>
      <c r="G267" s="38">
        <f t="shared" si="31"/>
        <v>0.04</v>
      </c>
      <c r="H267" s="11">
        <f t="shared" si="30"/>
        <v>51.2</v>
      </c>
      <c r="I267" s="56"/>
      <c r="J267" s="56"/>
      <c r="K267" s="56"/>
      <c r="L267" s="56"/>
      <c r="M267" s="56"/>
      <c r="N267" s="11">
        <f t="shared" si="29"/>
        <v>102.4</v>
      </c>
      <c r="O267" s="104"/>
      <c r="Q267" s="56"/>
    </row>
    <row r="268" spans="1:17" s="97" customFormat="1" ht="14.1" customHeight="1" x14ac:dyDescent="0.2">
      <c r="A268" s="71"/>
      <c r="B268" s="9" t="s">
        <v>285</v>
      </c>
      <c r="C268" s="13" t="s">
        <v>46</v>
      </c>
      <c r="D268" s="9" t="s">
        <v>50</v>
      </c>
      <c r="E268" s="12">
        <v>1719</v>
      </c>
      <c r="F268" s="12">
        <v>1719</v>
      </c>
      <c r="G268" s="38">
        <f t="shared" si="31"/>
        <v>0.04</v>
      </c>
      <c r="H268" s="11">
        <f t="shared" si="30"/>
        <v>68.760000000000005</v>
      </c>
      <c r="I268" s="56"/>
      <c r="J268" s="56"/>
      <c r="K268" s="56"/>
      <c r="L268" s="56"/>
      <c r="M268" s="56"/>
      <c r="N268" s="11">
        <f t="shared" si="29"/>
        <v>137.52000000000001</v>
      </c>
      <c r="O268" s="104"/>
      <c r="Q268" s="56"/>
    </row>
    <row r="269" spans="1:17" s="97" customFormat="1" ht="14.1" customHeight="1" x14ac:dyDescent="0.2">
      <c r="A269" s="71"/>
      <c r="B269" s="9"/>
      <c r="C269" s="10"/>
      <c r="D269" s="9"/>
      <c r="E269" s="12"/>
      <c r="F269" s="12"/>
      <c r="G269" s="38"/>
      <c r="H269" s="11"/>
      <c r="I269" s="56"/>
      <c r="J269" s="56"/>
      <c r="K269" s="56"/>
      <c r="L269" s="56"/>
      <c r="M269" s="56"/>
      <c r="N269" s="11"/>
      <c r="O269" s="104"/>
      <c r="Q269" s="56"/>
    </row>
    <row r="270" spans="1:17" s="97" customFormat="1" ht="14.1" customHeight="1" x14ac:dyDescent="0.2">
      <c r="A270" s="71"/>
      <c r="B270" s="6" t="s">
        <v>286</v>
      </c>
      <c r="C270" s="14" t="s">
        <v>205</v>
      </c>
      <c r="D270" s="6" t="s">
        <v>50</v>
      </c>
      <c r="E270" s="7">
        <f>SUM(E271:E272)</f>
        <v>5009.87</v>
      </c>
      <c r="F270" s="7">
        <f>SUM(F271:F272)</f>
        <v>5009.87</v>
      </c>
      <c r="G270" s="45"/>
      <c r="H270" s="7">
        <f>SUM(H271:H272)</f>
        <v>200.3948</v>
      </c>
      <c r="I270" s="56"/>
      <c r="J270" s="56"/>
      <c r="K270" s="56"/>
      <c r="L270" s="56"/>
      <c r="M270" s="56"/>
      <c r="N270" s="8">
        <f>H270+H652</f>
        <v>400.78960000000001</v>
      </c>
      <c r="O270" s="104"/>
      <c r="Q270" s="56"/>
    </row>
    <row r="271" spans="1:17" s="97" customFormat="1" ht="14.1" customHeight="1" x14ac:dyDescent="0.2">
      <c r="A271" s="71"/>
      <c r="B271" s="9" t="s">
        <v>287</v>
      </c>
      <c r="C271" s="13" t="s">
        <v>199</v>
      </c>
      <c r="D271" s="9" t="s">
        <v>50</v>
      </c>
      <c r="E271" s="11">
        <v>3209.87</v>
      </c>
      <c r="F271" s="11">
        <v>3209.87</v>
      </c>
      <c r="G271" s="38">
        <v>0.04</v>
      </c>
      <c r="H271" s="11">
        <f t="shared" ref="H271:H272" si="32">G271*F271</f>
        <v>128.3948</v>
      </c>
      <c r="I271" s="56"/>
      <c r="J271" s="56"/>
      <c r="K271" s="56"/>
      <c r="L271" s="56"/>
      <c r="M271" s="56"/>
      <c r="N271" s="11">
        <f>H271+H653</f>
        <v>256.78960000000001</v>
      </c>
      <c r="O271" s="104"/>
      <c r="Q271" s="56"/>
    </row>
    <row r="272" spans="1:17" s="97" customFormat="1" ht="14.1" customHeight="1" x14ac:dyDescent="0.2">
      <c r="A272" s="71"/>
      <c r="B272" s="9" t="s">
        <v>288</v>
      </c>
      <c r="C272" s="13" t="s">
        <v>200</v>
      </c>
      <c r="D272" s="9" t="s">
        <v>50</v>
      </c>
      <c r="E272" s="11">
        <v>1800</v>
      </c>
      <c r="F272" s="11">
        <v>1800</v>
      </c>
      <c r="G272" s="38">
        <f>G271</f>
        <v>0.04</v>
      </c>
      <c r="H272" s="11">
        <f t="shared" si="32"/>
        <v>72</v>
      </c>
      <c r="I272" s="56"/>
      <c r="J272" s="56"/>
      <c r="K272" s="56"/>
      <c r="L272" s="56"/>
      <c r="M272" s="56"/>
      <c r="N272" s="11">
        <f>H272+H654</f>
        <v>144</v>
      </c>
      <c r="O272" s="104"/>
      <c r="Q272" s="56"/>
    </row>
    <row r="273" spans="1:17" s="97" customFormat="1" ht="14.1" customHeight="1" x14ac:dyDescent="0.2">
      <c r="A273" s="71"/>
      <c r="B273" s="9"/>
      <c r="C273" s="10"/>
      <c r="D273" s="9"/>
      <c r="E273" s="12"/>
      <c r="F273" s="12"/>
      <c r="G273" s="38"/>
      <c r="H273" s="11"/>
      <c r="I273" s="56"/>
      <c r="J273" s="56"/>
      <c r="K273" s="56"/>
      <c r="L273" s="56"/>
      <c r="M273" s="56"/>
      <c r="N273" s="11"/>
      <c r="O273" s="104"/>
      <c r="Q273" s="56"/>
    </row>
    <row r="274" spans="1:17" s="97" customFormat="1" ht="14.1" customHeight="1" x14ac:dyDescent="0.2">
      <c r="A274" s="71"/>
      <c r="B274" s="6" t="s">
        <v>289</v>
      </c>
      <c r="C274" s="14" t="s">
        <v>206</v>
      </c>
      <c r="D274" s="6" t="s">
        <v>50</v>
      </c>
      <c r="E274" s="7">
        <f>SUM(E275:E317)</f>
        <v>27505.45</v>
      </c>
      <c r="F274" s="7">
        <f>SUM(F275:F317)</f>
        <v>27505.45</v>
      </c>
      <c r="G274" s="45"/>
      <c r="H274" s="7">
        <f>SUM(H275:H317)</f>
        <v>1100.2180000000001</v>
      </c>
      <c r="I274" s="56"/>
      <c r="J274" s="56"/>
      <c r="K274" s="56"/>
      <c r="L274" s="56"/>
      <c r="M274" s="56"/>
      <c r="N274" s="8">
        <f t="shared" ref="N274:N317" si="33">H274+H656</f>
        <v>2200.4360000000001</v>
      </c>
      <c r="O274" s="104"/>
      <c r="Q274" s="56"/>
    </row>
    <row r="275" spans="1:17" s="97" customFormat="1" ht="14.1" customHeight="1" x14ac:dyDescent="0.2">
      <c r="A275" s="71"/>
      <c r="B275" s="9" t="s">
        <v>290</v>
      </c>
      <c r="C275" s="55" t="s">
        <v>322</v>
      </c>
      <c r="D275" s="9" t="s">
        <v>50</v>
      </c>
      <c r="E275" s="15">
        <v>414.4</v>
      </c>
      <c r="F275" s="15">
        <v>414.4</v>
      </c>
      <c r="G275" s="38">
        <v>0.04</v>
      </c>
      <c r="H275" s="11">
        <f t="shared" ref="H275:H317" si="34">G275*F275</f>
        <v>16.576000000000001</v>
      </c>
      <c r="I275" s="56"/>
      <c r="J275" s="56"/>
      <c r="K275" s="56"/>
      <c r="L275" s="56"/>
      <c r="M275" s="56"/>
      <c r="N275" s="11">
        <f t="shared" si="33"/>
        <v>33.152000000000001</v>
      </c>
      <c r="O275" s="104"/>
      <c r="Q275" s="56"/>
    </row>
    <row r="276" spans="1:17" s="97" customFormat="1" ht="14.1" customHeight="1" x14ac:dyDescent="0.2">
      <c r="A276" s="71"/>
      <c r="B276" s="9" t="s">
        <v>291</v>
      </c>
      <c r="C276" s="55" t="s">
        <v>323</v>
      </c>
      <c r="D276" s="9" t="s">
        <v>50</v>
      </c>
      <c r="E276" s="15">
        <v>781</v>
      </c>
      <c r="F276" s="15">
        <v>781</v>
      </c>
      <c r="G276" s="38">
        <f>G$275</f>
        <v>0.04</v>
      </c>
      <c r="H276" s="11">
        <f t="shared" si="34"/>
        <v>31.240000000000002</v>
      </c>
      <c r="I276" s="56"/>
      <c r="J276" s="56"/>
      <c r="K276" s="56"/>
      <c r="L276" s="56"/>
      <c r="M276" s="56"/>
      <c r="N276" s="11">
        <f t="shared" si="33"/>
        <v>62.480000000000004</v>
      </c>
      <c r="O276" s="104"/>
      <c r="Q276" s="56"/>
    </row>
    <row r="277" spans="1:17" s="97" customFormat="1" ht="14.1" customHeight="1" x14ac:dyDescent="0.2">
      <c r="A277" s="71"/>
      <c r="B277" s="9" t="s">
        <v>292</v>
      </c>
      <c r="C277" s="55" t="s">
        <v>324</v>
      </c>
      <c r="D277" s="9" t="s">
        <v>50</v>
      </c>
      <c r="E277" s="15">
        <v>906</v>
      </c>
      <c r="F277" s="15">
        <v>906</v>
      </c>
      <c r="G277" s="38">
        <f t="shared" ref="G277:G317" si="35">G$275</f>
        <v>0.04</v>
      </c>
      <c r="H277" s="11">
        <f t="shared" si="34"/>
        <v>36.24</v>
      </c>
      <c r="I277" s="56"/>
      <c r="J277" s="56"/>
      <c r="K277" s="56"/>
      <c r="L277" s="56"/>
      <c r="M277" s="56"/>
      <c r="N277" s="11">
        <f t="shared" si="33"/>
        <v>72.48</v>
      </c>
      <c r="O277" s="104"/>
      <c r="Q277" s="56"/>
    </row>
    <row r="278" spans="1:17" s="97" customFormat="1" ht="14.1" customHeight="1" x14ac:dyDescent="0.2">
      <c r="A278" s="71"/>
      <c r="B278" s="9" t="s">
        <v>293</v>
      </c>
      <c r="C278" s="55" t="s">
        <v>110</v>
      </c>
      <c r="D278" s="9" t="s">
        <v>50</v>
      </c>
      <c r="E278" s="15">
        <v>3566.3</v>
      </c>
      <c r="F278" s="15">
        <v>3566.3</v>
      </c>
      <c r="G278" s="38">
        <f t="shared" si="35"/>
        <v>0.04</v>
      </c>
      <c r="H278" s="11">
        <f t="shared" si="34"/>
        <v>142.65200000000002</v>
      </c>
      <c r="I278" s="56"/>
      <c r="J278" s="56"/>
      <c r="K278" s="56"/>
      <c r="L278" s="56"/>
      <c r="M278" s="56"/>
      <c r="N278" s="11">
        <f t="shared" si="33"/>
        <v>285.30400000000003</v>
      </c>
      <c r="O278" s="104"/>
      <c r="Q278" s="56"/>
    </row>
    <row r="279" spans="1:17" s="97" customFormat="1" ht="14.1" customHeight="1" x14ac:dyDescent="0.2">
      <c r="A279" s="71"/>
      <c r="B279" s="9" t="s">
        <v>294</v>
      </c>
      <c r="C279" s="55" t="s">
        <v>325</v>
      </c>
      <c r="D279" s="9" t="s">
        <v>50</v>
      </c>
      <c r="E279" s="15">
        <v>135.4</v>
      </c>
      <c r="F279" s="15">
        <v>135.4</v>
      </c>
      <c r="G279" s="38">
        <f t="shared" si="35"/>
        <v>0.04</v>
      </c>
      <c r="H279" s="11">
        <f t="shared" si="34"/>
        <v>5.4160000000000004</v>
      </c>
      <c r="I279" s="56"/>
      <c r="J279" s="56"/>
      <c r="K279" s="56"/>
      <c r="L279" s="56"/>
      <c r="M279" s="56"/>
      <c r="N279" s="11">
        <f t="shared" si="33"/>
        <v>10.832000000000001</v>
      </c>
      <c r="O279" s="104"/>
      <c r="Q279" s="56"/>
    </row>
    <row r="280" spans="1:17" s="97" customFormat="1" ht="14.1" customHeight="1" x14ac:dyDescent="0.2">
      <c r="A280" s="71"/>
      <c r="B280" s="9" t="s">
        <v>295</v>
      </c>
      <c r="C280" s="55" t="s">
        <v>326</v>
      </c>
      <c r="D280" s="9" t="s">
        <v>50</v>
      </c>
      <c r="E280" s="15">
        <v>58.5</v>
      </c>
      <c r="F280" s="15">
        <v>58.5</v>
      </c>
      <c r="G280" s="38">
        <f t="shared" si="35"/>
        <v>0.04</v>
      </c>
      <c r="H280" s="11">
        <f t="shared" si="34"/>
        <v>2.34</v>
      </c>
      <c r="I280" s="56"/>
      <c r="J280" s="56"/>
      <c r="K280" s="56"/>
      <c r="L280" s="56"/>
      <c r="M280" s="56"/>
      <c r="N280" s="11">
        <f t="shared" si="33"/>
        <v>4.68</v>
      </c>
      <c r="O280" s="104"/>
      <c r="Q280" s="56"/>
    </row>
    <row r="281" spans="1:17" s="97" customFormat="1" ht="14.1" customHeight="1" x14ac:dyDescent="0.2">
      <c r="A281" s="71"/>
      <c r="B281" s="9" t="s">
        <v>296</v>
      </c>
      <c r="C281" s="55" t="s">
        <v>327</v>
      </c>
      <c r="D281" s="9" t="s">
        <v>50</v>
      </c>
      <c r="E281" s="15">
        <v>165.9</v>
      </c>
      <c r="F281" s="15">
        <v>165.9</v>
      </c>
      <c r="G281" s="38">
        <f t="shared" si="35"/>
        <v>0.04</v>
      </c>
      <c r="H281" s="11">
        <f t="shared" si="34"/>
        <v>6.6360000000000001</v>
      </c>
      <c r="I281" s="56"/>
      <c r="J281" s="56"/>
      <c r="K281" s="56"/>
      <c r="L281" s="56"/>
      <c r="M281" s="56"/>
      <c r="N281" s="11">
        <f t="shared" si="33"/>
        <v>13.272</v>
      </c>
      <c r="O281" s="104"/>
      <c r="Q281" s="56"/>
    </row>
    <row r="282" spans="1:17" s="97" customFormat="1" ht="14.1" customHeight="1" x14ac:dyDescent="0.2">
      <c r="A282" s="71"/>
      <c r="B282" s="9" t="s">
        <v>297</v>
      </c>
      <c r="C282" s="55" t="s">
        <v>328</v>
      </c>
      <c r="D282" s="9" t="s">
        <v>50</v>
      </c>
      <c r="E282" s="15">
        <v>193</v>
      </c>
      <c r="F282" s="15">
        <v>193</v>
      </c>
      <c r="G282" s="38">
        <f t="shared" si="35"/>
        <v>0.04</v>
      </c>
      <c r="H282" s="11">
        <f t="shared" si="34"/>
        <v>7.72</v>
      </c>
      <c r="I282" s="56"/>
      <c r="J282" s="56"/>
      <c r="K282" s="56"/>
      <c r="L282" s="56"/>
      <c r="M282" s="56"/>
      <c r="N282" s="11">
        <f t="shared" si="33"/>
        <v>15.44</v>
      </c>
      <c r="O282" s="104"/>
      <c r="Q282" s="56"/>
    </row>
    <row r="283" spans="1:17" s="97" customFormat="1" ht="14.1" customHeight="1" x14ac:dyDescent="0.2">
      <c r="A283" s="71"/>
      <c r="B283" s="9" t="s">
        <v>298</v>
      </c>
      <c r="C283" s="55" t="s">
        <v>329</v>
      </c>
      <c r="D283" s="9" t="s">
        <v>50</v>
      </c>
      <c r="E283" s="15">
        <v>95.9</v>
      </c>
      <c r="F283" s="15">
        <v>95.9</v>
      </c>
      <c r="G283" s="38">
        <f t="shared" si="35"/>
        <v>0.04</v>
      </c>
      <c r="H283" s="11">
        <f t="shared" si="34"/>
        <v>3.8360000000000003</v>
      </c>
      <c r="I283" s="56"/>
      <c r="J283" s="56"/>
      <c r="K283" s="56"/>
      <c r="L283" s="56"/>
      <c r="M283" s="56"/>
      <c r="N283" s="11">
        <f t="shared" si="33"/>
        <v>7.6720000000000006</v>
      </c>
      <c r="O283" s="104"/>
      <c r="Q283" s="56"/>
    </row>
    <row r="284" spans="1:17" s="97" customFormat="1" ht="14.1" customHeight="1" x14ac:dyDescent="0.2">
      <c r="A284" s="71"/>
      <c r="B284" s="9" t="s">
        <v>299</v>
      </c>
      <c r="C284" s="55" t="s">
        <v>330</v>
      </c>
      <c r="D284" s="9" t="s">
        <v>50</v>
      </c>
      <c r="E284" s="15">
        <v>253.8</v>
      </c>
      <c r="F284" s="15">
        <v>253.8</v>
      </c>
      <c r="G284" s="38">
        <f t="shared" si="35"/>
        <v>0.04</v>
      </c>
      <c r="H284" s="11">
        <f t="shared" si="34"/>
        <v>10.152000000000001</v>
      </c>
      <c r="I284" s="56"/>
      <c r="J284" s="56"/>
      <c r="K284" s="56"/>
      <c r="L284" s="56"/>
      <c r="M284" s="56"/>
      <c r="N284" s="11">
        <f t="shared" si="33"/>
        <v>20.304000000000002</v>
      </c>
      <c r="O284" s="104"/>
      <c r="Q284" s="56"/>
    </row>
    <row r="285" spans="1:17" s="97" customFormat="1" ht="14.1" customHeight="1" x14ac:dyDescent="0.2">
      <c r="A285" s="71"/>
      <c r="B285" s="9" t="s">
        <v>300</v>
      </c>
      <c r="C285" s="55" t="s">
        <v>331</v>
      </c>
      <c r="D285" s="9" t="s">
        <v>50</v>
      </c>
      <c r="E285" s="15">
        <v>856.6</v>
      </c>
      <c r="F285" s="15">
        <v>856.6</v>
      </c>
      <c r="G285" s="38">
        <f t="shared" si="35"/>
        <v>0.04</v>
      </c>
      <c r="H285" s="11">
        <f t="shared" si="34"/>
        <v>34.264000000000003</v>
      </c>
      <c r="I285" s="56"/>
      <c r="J285" s="56"/>
      <c r="K285" s="56"/>
      <c r="L285" s="56"/>
      <c r="M285" s="56"/>
      <c r="N285" s="11">
        <f t="shared" si="33"/>
        <v>68.528000000000006</v>
      </c>
      <c r="O285" s="104"/>
      <c r="Q285" s="56"/>
    </row>
    <row r="286" spans="1:17" s="97" customFormat="1" ht="14.1" customHeight="1" x14ac:dyDescent="0.2">
      <c r="A286" s="71"/>
      <c r="B286" s="9" t="s">
        <v>301</v>
      </c>
      <c r="C286" s="55" t="s">
        <v>332</v>
      </c>
      <c r="D286" s="9" t="s">
        <v>50</v>
      </c>
      <c r="E286" s="15">
        <v>416.25</v>
      </c>
      <c r="F286" s="15">
        <v>416.25</v>
      </c>
      <c r="G286" s="38">
        <f t="shared" si="35"/>
        <v>0.04</v>
      </c>
      <c r="H286" s="11">
        <f t="shared" si="34"/>
        <v>16.649999999999999</v>
      </c>
      <c r="I286" s="56"/>
      <c r="J286" s="56"/>
      <c r="K286" s="56"/>
      <c r="L286" s="56"/>
      <c r="M286" s="56"/>
      <c r="N286" s="11">
        <f t="shared" si="33"/>
        <v>33.299999999999997</v>
      </c>
      <c r="O286" s="104"/>
      <c r="Q286" s="56"/>
    </row>
    <row r="287" spans="1:17" s="97" customFormat="1" ht="14.1" customHeight="1" x14ac:dyDescent="0.2">
      <c r="A287" s="71"/>
      <c r="B287" s="9" t="s">
        <v>302</v>
      </c>
      <c r="C287" s="55" t="s">
        <v>333</v>
      </c>
      <c r="D287" s="9" t="s">
        <v>50</v>
      </c>
      <c r="E287" s="15">
        <v>299.85000000000002</v>
      </c>
      <c r="F287" s="15">
        <v>299.85000000000002</v>
      </c>
      <c r="G287" s="38">
        <f t="shared" si="35"/>
        <v>0.04</v>
      </c>
      <c r="H287" s="11">
        <f t="shared" si="34"/>
        <v>11.994000000000002</v>
      </c>
      <c r="I287" s="56"/>
      <c r="J287" s="56"/>
      <c r="K287" s="56"/>
      <c r="L287" s="56"/>
      <c r="M287" s="56"/>
      <c r="N287" s="11">
        <f t="shared" si="33"/>
        <v>23.988000000000003</v>
      </c>
      <c r="O287" s="104"/>
      <c r="Q287" s="56"/>
    </row>
    <row r="288" spans="1:17" s="97" customFormat="1" ht="14.1" customHeight="1" x14ac:dyDescent="0.2">
      <c r="A288" s="71"/>
      <c r="B288" s="9" t="s">
        <v>303</v>
      </c>
      <c r="C288" s="55" t="s">
        <v>334</v>
      </c>
      <c r="D288" s="9" t="s">
        <v>50</v>
      </c>
      <c r="E288" s="15">
        <v>541.5</v>
      </c>
      <c r="F288" s="15">
        <v>541.5</v>
      </c>
      <c r="G288" s="38">
        <f t="shared" si="35"/>
        <v>0.04</v>
      </c>
      <c r="H288" s="11">
        <f t="shared" si="34"/>
        <v>21.66</v>
      </c>
      <c r="I288" s="56"/>
      <c r="J288" s="56"/>
      <c r="K288" s="56"/>
      <c r="L288" s="56"/>
      <c r="M288" s="56"/>
      <c r="N288" s="11">
        <f t="shared" si="33"/>
        <v>43.32</v>
      </c>
      <c r="O288" s="104"/>
      <c r="Q288" s="56"/>
    </row>
    <row r="289" spans="1:17" s="97" customFormat="1" ht="14.1" customHeight="1" x14ac:dyDescent="0.2">
      <c r="A289" s="71"/>
      <c r="B289" s="9" t="s">
        <v>304</v>
      </c>
      <c r="C289" s="55" t="s">
        <v>111</v>
      </c>
      <c r="D289" s="9" t="s">
        <v>50</v>
      </c>
      <c r="E289" s="15">
        <v>4330.8</v>
      </c>
      <c r="F289" s="15">
        <v>4330.8</v>
      </c>
      <c r="G289" s="38">
        <f t="shared" si="35"/>
        <v>0.04</v>
      </c>
      <c r="H289" s="11">
        <f t="shared" si="34"/>
        <v>173.232</v>
      </c>
      <c r="I289" s="56"/>
      <c r="J289" s="56"/>
      <c r="K289" s="56"/>
      <c r="L289" s="56"/>
      <c r="M289" s="56"/>
      <c r="N289" s="11">
        <f t="shared" si="33"/>
        <v>346.464</v>
      </c>
      <c r="O289" s="104"/>
      <c r="Q289" s="56"/>
    </row>
    <row r="290" spans="1:17" s="97" customFormat="1" ht="14.1" customHeight="1" x14ac:dyDescent="0.2">
      <c r="A290" s="71"/>
      <c r="B290" s="9" t="s">
        <v>305</v>
      </c>
      <c r="C290" s="55" t="s">
        <v>335</v>
      </c>
      <c r="D290" s="9" t="s">
        <v>50</v>
      </c>
      <c r="E290" s="15">
        <v>535.5</v>
      </c>
      <c r="F290" s="15">
        <v>535.5</v>
      </c>
      <c r="G290" s="38">
        <f t="shared" si="35"/>
        <v>0.04</v>
      </c>
      <c r="H290" s="11">
        <f t="shared" si="34"/>
        <v>21.42</v>
      </c>
      <c r="I290" s="56"/>
      <c r="J290" s="56"/>
      <c r="K290" s="56"/>
      <c r="L290" s="56"/>
      <c r="M290" s="56"/>
      <c r="N290" s="11">
        <f t="shared" si="33"/>
        <v>42.84</v>
      </c>
      <c r="O290" s="104"/>
      <c r="Q290" s="56"/>
    </row>
    <row r="291" spans="1:17" s="97" customFormat="1" ht="14.1" customHeight="1" x14ac:dyDescent="0.2">
      <c r="A291" s="71"/>
      <c r="B291" s="9" t="s">
        <v>360</v>
      </c>
      <c r="C291" s="55" t="s">
        <v>336</v>
      </c>
      <c r="D291" s="9" t="s">
        <v>50</v>
      </c>
      <c r="E291" s="15">
        <v>145.4</v>
      </c>
      <c r="F291" s="15">
        <v>145.4</v>
      </c>
      <c r="G291" s="38">
        <f t="shared" si="35"/>
        <v>0.04</v>
      </c>
      <c r="H291" s="11">
        <f t="shared" si="34"/>
        <v>5.8160000000000007</v>
      </c>
      <c r="I291" s="56"/>
      <c r="J291" s="56"/>
      <c r="K291" s="56"/>
      <c r="L291" s="56"/>
      <c r="M291" s="56"/>
      <c r="N291" s="11">
        <f t="shared" si="33"/>
        <v>11.632000000000001</v>
      </c>
      <c r="O291" s="104"/>
      <c r="Q291" s="56"/>
    </row>
    <row r="292" spans="1:17" s="97" customFormat="1" ht="14.1" customHeight="1" x14ac:dyDescent="0.2">
      <c r="A292" s="71"/>
      <c r="B292" s="9" t="s">
        <v>361</v>
      </c>
      <c r="C292" s="55" t="s">
        <v>112</v>
      </c>
      <c r="D292" s="9" t="s">
        <v>50</v>
      </c>
      <c r="E292" s="15">
        <v>2147.1</v>
      </c>
      <c r="F292" s="15">
        <v>2147.1</v>
      </c>
      <c r="G292" s="38">
        <f t="shared" si="35"/>
        <v>0.04</v>
      </c>
      <c r="H292" s="11">
        <f t="shared" si="34"/>
        <v>85.884</v>
      </c>
      <c r="I292" s="56"/>
      <c r="J292" s="56"/>
      <c r="K292" s="56"/>
      <c r="L292" s="56"/>
      <c r="M292" s="56"/>
      <c r="N292" s="11">
        <f t="shared" si="33"/>
        <v>171.768</v>
      </c>
      <c r="O292" s="104"/>
      <c r="Q292" s="56"/>
    </row>
    <row r="293" spans="1:17" s="97" customFormat="1" ht="14.1" customHeight="1" x14ac:dyDescent="0.2">
      <c r="A293" s="71"/>
      <c r="B293" s="9" t="s">
        <v>362</v>
      </c>
      <c r="C293" s="55" t="s">
        <v>337</v>
      </c>
      <c r="D293" s="9" t="s">
        <v>50</v>
      </c>
      <c r="E293" s="15">
        <v>404.8</v>
      </c>
      <c r="F293" s="15">
        <v>404.8</v>
      </c>
      <c r="G293" s="38">
        <f t="shared" si="35"/>
        <v>0.04</v>
      </c>
      <c r="H293" s="11">
        <f t="shared" si="34"/>
        <v>16.192</v>
      </c>
      <c r="I293" s="56"/>
      <c r="J293" s="56"/>
      <c r="K293" s="56"/>
      <c r="L293" s="56"/>
      <c r="M293" s="56"/>
      <c r="N293" s="11">
        <f t="shared" si="33"/>
        <v>32.384</v>
      </c>
      <c r="O293" s="104"/>
      <c r="Q293" s="56"/>
    </row>
    <row r="294" spans="1:17" s="97" customFormat="1" ht="14.1" customHeight="1" x14ac:dyDescent="0.2">
      <c r="A294" s="71"/>
      <c r="B294" s="9" t="s">
        <v>363</v>
      </c>
      <c r="C294" s="55" t="s">
        <v>338</v>
      </c>
      <c r="D294" s="9" t="s">
        <v>50</v>
      </c>
      <c r="E294" s="15">
        <v>93.5</v>
      </c>
      <c r="F294" s="15">
        <v>93.5</v>
      </c>
      <c r="G294" s="38">
        <f t="shared" si="35"/>
        <v>0.04</v>
      </c>
      <c r="H294" s="11">
        <f t="shared" si="34"/>
        <v>3.74</v>
      </c>
      <c r="I294" s="56"/>
      <c r="J294" s="56"/>
      <c r="K294" s="56"/>
      <c r="L294" s="56"/>
      <c r="M294" s="56"/>
      <c r="N294" s="11">
        <f t="shared" si="33"/>
        <v>7.48</v>
      </c>
      <c r="O294" s="104"/>
      <c r="Q294" s="56"/>
    </row>
    <row r="295" spans="1:17" s="97" customFormat="1" ht="14.1" customHeight="1" x14ac:dyDescent="0.2">
      <c r="A295" s="71"/>
      <c r="B295" s="9" t="s">
        <v>364</v>
      </c>
      <c r="C295" s="55" t="s">
        <v>339</v>
      </c>
      <c r="D295" s="9" t="s">
        <v>50</v>
      </c>
      <c r="E295" s="15">
        <v>221</v>
      </c>
      <c r="F295" s="15">
        <v>221</v>
      </c>
      <c r="G295" s="38">
        <f t="shared" si="35"/>
        <v>0.04</v>
      </c>
      <c r="H295" s="11">
        <f t="shared" si="34"/>
        <v>8.84</v>
      </c>
      <c r="I295" s="56"/>
      <c r="J295" s="56"/>
      <c r="K295" s="56"/>
      <c r="L295" s="56"/>
      <c r="M295" s="56"/>
      <c r="N295" s="11">
        <f t="shared" si="33"/>
        <v>17.68</v>
      </c>
      <c r="O295" s="104"/>
      <c r="Q295" s="56"/>
    </row>
    <row r="296" spans="1:17" s="97" customFormat="1" ht="14.1" customHeight="1" x14ac:dyDescent="0.2">
      <c r="A296" s="71"/>
      <c r="B296" s="9" t="s">
        <v>365</v>
      </c>
      <c r="C296" s="55" t="s">
        <v>340</v>
      </c>
      <c r="D296" s="9" t="s">
        <v>50</v>
      </c>
      <c r="E296" s="15">
        <v>274.2</v>
      </c>
      <c r="F296" s="15">
        <v>274.2</v>
      </c>
      <c r="G296" s="38">
        <f t="shared" si="35"/>
        <v>0.04</v>
      </c>
      <c r="H296" s="11">
        <f t="shared" si="34"/>
        <v>10.968</v>
      </c>
      <c r="I296" s="56"/>
      <c r="J296" s="56"/>
      <c r="K296" s="56"/>
      <c r="L296" s="56"/>
      <c r="M296" s="56"/>
      <c r="N296" s="11">
        <f t="shared" si="33"/>
        <v>21.936</v>
      </c>
      <c r="O296" s="104"/>
      <c r="Q296" s="56"/>
    </row>
    <row r="297" spans="1:17" s="97" customFormat="1" ht="14.1" customHeight="1" x14ac:dyDescent="0.2">
      <c r="A297" s="71"/>
      <c r="B297" s="9" t="s">
        <v>366</v>
      </c>
      <c r="C297" s="55" t="s">
        <v>341</v>
      </c>
      <c r="D297" s="9" t="s">
        <v>50</v>
      </c>
      <c r="E297" s="15">
        <v>95</v>
      </c>
      <c r="F297" s="15">
        <v>95</v>
      </c>
      <c r="G297" s="38">
        <f t="shared" si="35"/>
        <v>0.04</v>
      </c>
      <c r="H297" s="11">
        <f t="shared" si="34"/>
        <v>3.8000000000000003</v>
      </c>
      <c r="I297" s="56"/>
      <c r="J297" s="56"/>
      <c r="K297" s="56"/>
      <c r="L297" s="56"/>
      <c r="M297" s="56"/>
      <c r="N297" s="11">
        <f t="shared" si="33"/>
        <v>7.6000000000000005</v>
      </c>
      <c r="O297" s="104"/>
      <c r="Q297" s="56"/>
    </row>
    <row r="298" spans="1:17" s="97" customFormat="1" ht="14.1" customHeight="1" x14ac:dyDescent="0.2">
      <c r="A298" s="71"/>
      <c r="B298" s="9" t="s">
        <v>367</v>
      </c>
      <c r="C298" s="55" t="s">
        <v>342</v>
      </c>
      <c r="D298" s="9" t="s">
        <v>50</v>
      </c>
      <c r="E298" s="15">
        <v>966.5</v>
      </c>
      <c r="F298" s="15">
        <v>966.5</v>
      </c>
      <c r="G298" s="38">
        <f t="shared" si="35"/>
        <v>0.04</v>
      </c>
      <c r="H298" s="11">
        <f t="shared" si="34"/>
        <v>38.660000000000004</v>
      </c>
      <c r="I298" s="56"/>
      <c r="J298" s="56"/>
      <c r="K298" s="56"/>
      <c r="L298" s="56"/>
      <c r="M298" s="56"/>
      <c r="N298" s="11">
        <f t="shared" si="33"/>
        <v>77.320000000000007</v>
      </c>
      <c r="O298" s="104"/>
      <c r="Q298" s="56"/>
    </row>
    <row r="299" spans="1:17" s="97" customFormat="1" ht="14.1" customHeight="1" x14ac:dyDescent="0.2">
      <c r="A299" s="71"/>
      <c r="B299" s="9" t="s">
        <v>368</v>
      </c>
      <c r="C299" s="55" t="s">
        <v>343</v>
      </c>
      <c r="D299" s="9" t="s">
        <v>50</v>
      </c>
      <c r="E299" s="15">
        <v>360</v>
      </c>
      <c r="F299" s="15">
        <v>360</v>
      </c>
      <c r="G299" s="38">
        <f t="shared" si="35"/>
        <v>0.04</v>
      </c>
      <c r="H299" s="11">
        <f t="shared" si="34"/>
        <v>14.4</v>
      </c>
      <c r="I299" s="56"/>
      <c r="J299" s="56"/>
      <c r="K299" s="56"/>
      <c r="L299" s="56"/>
      <c r="M299" s="56"/>
      <c r="N299" s="11">
        <f t="shared" si="33"/>
        <v>28.8</v>
      </c>
      <c r="O299" s="104"/>
      <c r="Q299" s="56"/>
    </row>
    <row r="300" spans="1:17" s="97" customFormat="1" ht="14.1" customHeight="1" x14ac:dyDescent="0.2">
      <c r="A300" s="71"/>
      <c r="B300" s="9" t="s">
        <v>369</v>
      </c>
      <c r="C300" s="55" t="s">
        <v>344</v>
      </c>
      <c r="D300" s="9" t="s">
        <v>50</v>
      </c>
      <c r="E300" s="15">
        <v>294.5</v>
      </c>
      <c r="F300" s="15">
        <v>294.5</v>
      </c>
      <c r="G300" s="38">
        <f t="shared" si="35"/>
        <v>0.04</v>
      </c>
      <c r="H300" s="11">
        <f t="shared" si="34"/>
        <v>11.78</v>
      </c>
      <c r="I300" s="56"/>
      <c r="J300" s="56"/>
      <c r="K300" s="56"/>
      <c r="L300" s="56"/>
      <c r="M300" s="56"/>
      <c r="N300" s="11">
        <f t="shared" si="33"/>
        <v>23.56</v>
      </c>
      <c r="O300" s="104"/>
      <c r="Q300" s="56"/>
    </row>
    <row r="301" spans="1:17" s="97" customFormat="1" ht="14.1" customHeight="1" x14ac:dyDescent="0.2">
      <c r="A301" s="71"/>
      <c r="B301" s="9" t="s">
        <v>370</v>
      </c>
      <c r="C301" s="55" t="s">
        <v>345</v>
      </c>
      <c r="D301" s="9" t="s">
        <v>50</v>
      </c>
      <c r="E301" s="15">
        <v>111.25</v>
      </c>
      <c r="F301" s="15">
        <v>111.25</v>
      </c>
      <c r="G301" s="38">
        <f t="shared" si="35"/>
        <v>0.04</v>
      </c>
      <c r="H301" s="11">
        <f t="shared" si="34"/>
        <v>4.45</v>
      </c>
      <c r="I301" s="56"/>
      <c r="J301" s="56"/>
      <c r="K301" s="56"/>
      <c r="L301" s="56"/>
      <c r="M301" s="56"/>
      <c r="N301" s="11">
        <f t="shared" si="33"/>
        <v>8.9</v>
      </c>
      <c r="O301" s="104"/>
      <c r="Q301" s="56"/>
    </row>
    <row r="302" spans="1:17" s="97" customFormat="1" ht="14.1" customHeight="1" x14ac:dyDescent="0.2">
      <c r="A302" s="71"/>
      <c r="B302" s="9" t="s">
        <v>371</v>
      </c>
      <c r="C302" s="55" t="s">
        <v>346</v>
      </c>
      <c r="D302" s="9" t="s">
        <v>50</v>
      </c>
      <c r="E302" s="15">
        <v>0</v>
      </c>
      <c r="F302" s="15">
        <v>0</v>
      </c>
      <c r="G302" s="38">
        <f t="shared" si="35"/>
        <v>0.04</v>
      </c>
      <c r="H302" s="11">
        <f t="shared" si="34"/>
        <v>0</v>
      </c>
      <c r="I302" s="56"/>
      <c r="J302" s="56"/>
      <c r="K302" s="56"/>
      <c r="L302" s="56"/>
      <c r="M302" s="56"/>
      <c r="N302" s="11">
        <f t="shared" si="33"/>
        <v>0</v>
      </c>
      <c r="O302" s="104"/>
      <c r="Q302" s="56"/>
    </row>
    <row r="303" spans="1:17" s="97" customFormat="1" ht="14.1" customHeight="1" x14ac:dyDescent="0.2">
      <c r="A303" s="71"/>
      <c r="B303" s="9" t="s">
        <v>372</v>
      </c>
      <c r="C303" s="55" t="s">
        <v>347</v>
      </c>
      <c r="D303" s="9" t="s">
        <v>50</v>
      </c>
      <c r="E303" s="15">
        <v>229</v>
      </c>
      <c r="F303" s="15">
        <v>229</v>
      </c>
      <c r="G303" s="38">
        <f t="shared" si="35"/>
        <v>0.04</v>
      </c>
      <c r="H303" s="11">
        <f t="shared" si="34"/>
        <v>9.16</v>
      </c>
      <c r="I303" s="56"/>
      <c r="J303" s="56"/>
      <c r="K303" s="56"/>
      <c r="L303" s="56"/>
      <c r="M303" s="56"/>
      <c r="N303" s="11">
        <f t="shared" si="33"/>
        <v>18.32</v>
      </c>
      <c r="O303" s="104"/>
      <c r="Q303" s="56"/>
    </row>
    <row r="304" spans="1:17" s="97" customFormat="1" ht="14.1" customHeight="1" x14ac:dyDescent="0.2">
      <c r="A304" s="71"/>
      <c r="B304" s="9" t="s">
        <v>373</v>
      </c>
      <c r="C304" s="55" t="s">
        <v>348</v>
      </c>
      <c r="D304" s="9" t="s">
        <v>50</v>
      </c>
      <c r="E304" s="15">
        <v>391.7</v>
      </c>
      <c r="F304" s="15">
        <v>391.7</v>
      </c>
      <c r="G304" s="38">
        <f t="shared" si="35"/>
        <v>0.04</v>
      </c>
      <c r="H304" s="11">
        <f t="shared" si="34"/>
        <v>15.667999999999999</v>
      </c>
      <c r="I304" s="56"/>
      <c r="J304" s="56"/>
      <c r="K304" s="56"/>
      <c r="L304" s="56"/>
      <c r="M304" s="56"/>
      <c r="N304" s="11">
        <f t="shared" si="33"/>
        <v>31.335999999999999</v>
      </c>
      <c r="O304" s="104"/>
      <c r="Q304" s="56"/>
    </row>
    <row r="305" spans="1:17" s="97" customFormat="1" ht="14.1" customHeight="1" x14ac:dyDescent="0.2">
      <c r="A305" s="71"/>
      <c r="B305" s="9" t="s">
        <v>374</v>
      </c>
      <c r="C305" s="55" t="s">
        <v>349</v>
      </c>
      <c r="D305" s="9" t="s">
        <v>50</v>
      </c>
      <c r="E305" s="15">
        <v>799.3</v>
      </c>
      <c r="F305" s="15">
        <v>799.3</v>
      </c>
      <c r="G305" s="38">
        <f t="shared" si="35"/>
        <v>0.04</v>
      </c>
      <c r="H305" s="11">
        <f t="shared" si="34"/>
        <v>31.971999999999998</v>
      </c>
      <c r="I305" s="56"/>
      <c r="J305" s="56"/>
      <c r="K305" s="56"/>
      <c r="L305" s="56"/>
      <c r="M305" s="56"/>
      <c r="N305" s="11">
        <f t="shared" si="33"/>
        <v>63.943999999999996</v>
      </c>
      <c r="O305" s="104"/>
      <c r="Q305" s="56"/>
    </row>
    <row r="306" spans="1:17" s="97" customFormat="1" ht="14.1" customHeight="1" x14ac:dyDescent="0.2">
      <c r="A306" s="71"/>
      <c r="B306" s="9" t="s">
        <v>375</v>
      </c>
      <c r="C306" s="55" t="s">
        <v>350</v>
      </c>
      <c r="D306" s="9" t="s">
        <v>50</v>
      </c>
      <c r="E306" s="15">
        <v>312.60000000000002</v>
      </c>
      <c r="F306" s="15">
        <v>312.60000000000002</v>
      </c>
      <c r="G306" s="38">
        <f t="shared" si="35"/>
        <v>0.04</v>
      </c>
      <c r="H306" s="11">
        <f t="shared" si="34"/>
        <v>12.504000000000001</v>
      </c>
      <c r="I306" s="56"/>
      <c r="J306" s="56"/>
      <c r="K306" s="56"/>
      <c r="L306" s="56"/>
      <c r="M306" s="56"/>
      <c r="N306" s="11">
        <f t="shared" si="33"/>
        <v>25.008000000000003</v>
      </c>
      <c r="O306" s="104"/>
      <c r="Q306" s="56"/>
    </row>
    <row r="307" spans="1:17" s="97" customFormat="1" ht="14.1" customHeight="1" x14ac:dyDescent="0.2">
      <c r="A307" s="71"/>
      <c r="B307" s="9" t="s">
        <v>376</v>
      </c>
      <c r="C307" s="55" t="s">
        <v>351</v>
      </c>
      <c r="D307" s="9" t="s">
        <v>50</v>
      </c>
      <c r="E307" s="15">
        <v>443.2</v>
      </c>
      <c r="F307" s="15">
        <v>443.2</v>
      </c>
      <c r="G307" s="38">
        <f t="shared" si="35"/>
        <v>0.04</v>
      </c>
      <c r="H307" s="11">
        <f t="shared" si="34"/>
        <v>17.728000000000002</v>
      </c>
      <c r="I307" s="56"/>
      <c r="J307" s="56"/>
      <c r="K307" s="56"/>
      <c r="L307" s="56"/>
      <c r="M307" s="56"/>
      <c r="N307" s="11">
        <f t="shared" si="33"/>
        <v>35.456000000000003</v>
      </c>
      <c r="O307" s="104"/>
      <c r="Q307" s="56"/>
    </row>
    <row r="308" spans="1:17" s="97" customFormat="1" ht="14.1" customHeight="1" x14ac:dyDescent="0.2">
      <c r="A308" s="71"/>
      <c r="B308" s="9" t="s">
        <v>377</v>
      </c>
      <c r="C308" s="55" t="s">
        <v>352</v>
      </c>
      <c r="D308" s="9" t="s">
        <v>50</v>
      </c>
      <c r="E308" s="15">
        <v>933</v>
      </c>
      <c r="F308" s="15">
        <v>933</v>
      </c>
      <c r="G308" s="38">
        <f t="shared" si="35"/>
        <v>0.04</v>
      </c>
      <c r="H308" s="11">
        <f t="shared" si="34"/>
        <v>37.32</v>
      </c>
      <c r="I308" s="56"/>
      <c r="J308" s="56"/>
      <c r="K308" s="56"/>
      <c r="L308" s="56"/>
      <c r="M308" s="56"/>
      <c r="N308" s="11">
        <f t="shared" si="33"/>
        <v>74.64</v>
      </c>
      <c r="O308" s="104"/>
      <c r="Q308" s="56"/>
    </row>
    <row r="309" spans="1:17" s="97" customFormat="1" ht="14.1" customHeight="1" x14ac:dyDescent="0.2">
      <c r="A309" s="71"/>
      <c r="B309" s="9" t="s">
        <v>378</v>
      </c>
      <c r="C309" s="55" t="s">
        <v>113</v>
      </c>
      <c r="D309" s="9" t="s">
        <v>50</v>
      </c>
      <c r="E309" s="15">
        <v>2933.5</v>
      </c>
      <c r="F309" s="15">
        <v>2933.5</v>
      </c>
      <c r="G309" s="38">
        <f t="shared" si="35"/>
        <v>0.04</v>
      </c>
      <c r="H309" s="11">
        <f t="shared" si="34"/>
        <v>117.34</v>
      </c>
      <c r="I309" s="56"/>
      <c r="J309" s="56"/>
      <c r="K309" s="56"/>
      <c r="L309" s="56"/>
      <c r="M309" s="56"/>
      <c r="N309" s="11">
        <f t="shared" si="33"/>
        <v>234.68</v>
      </c>
      <c r="O309" s="104"/>
      <c r="Q309" s="56"/>
    </row>
    <row r="310" spans="1:17" s="97" customFormat="1" ht="14.1" customHeight="1" x14ac:dyDescent="0.2">
      <c r="A310" s="71"/>
      <c r="B310" s="9" t="s">
        <v>379</v>
      </c>
      <c r="C310" s="55" t="s">
        <v>353</v>
      </c>
      <c r="D310" s="9" t="s">
        <v>50</v>
      </c>
      <c r="E310" s="15">
        <v>737.8</v>
      </c>
      <c r="F310" s="15">
        <v>737.8</v>
      </c>
      <c r="G310" s="38">
        <f t="shared" si="35"/>
        <v>0.04</v>
      </c>
      <c r="H310" s="11">
        <f t="shared" si="34"/>
        <v>29.512</v>
      </c>
      <c r="I310" s="56"/>
      <c r="J310" s="56"/>
      <c r="K310" s="56"/>
      <c r="L310" s="56"/>
      <c r="M310" s="56"/>
      <c r="N310" s="11">
        <f t="shared" si="33"/>
        <v>59.024000000000001</v>
      </c>
      <c r="O310" s="104"/>
      <c r="Q310" s="56"/>
    </row>
    <row r="311" spans="1:17" s="97" customFormat="1" ht="14.1" customHeight="1" x14ac:dyDescent="0.2">
      <c r="A311" s="71"/>
      <c r="B311" s="9" t="s">
        <v>380</v>
      </c>
      <c r="C311" s="55" t="s">
        <v>354</v>
      </c>
      <c r="D311" s="9" t="s">
        <v>50</v>
      </c>
      <c r="E311" s="15">
        <v>0</v>
      </c>
      <c r="F311" s="15">
        <v>0</v>
      </c>
      <c r="G311" s="38">
        <f t="shared" si="35"/>
        <v>0.04</v>
      </c>
      <c r="H311" s="11">
        <f t="shared" si="34"/>
        <v>0</v>
      </c>
      <c r="I311" s="56"/>
      <c r="J311" s="56"/>
      <c r="K311" s="56"/>
      <c r="L311" s="56"/>
      <c r="M311" s="56"/>
      <c r="N311" s="11">
        <f t="shared" si="33"/>
        <v>0</v>
      </c>
      <c r="O311" s="104"/>
      <c r="Q311" s="56"/>
    </row>
    <row r="312" spans="1:17" s="97" customFormat="1" ht="14.1" customHeight="1" x14ac:dyDescent="0.2">
      <c r="A312" s="71"/>
      <c r="B312" s="9" t="s">
        <v>381</v>
      </c>
      <c r="C312" s="55" t="s">
        <v>355</v>
      </c>
      <c r="D312" s="9" t="s">
        <v>50</v>
      </c>
      <c r="E312" s="15">
        <v>0</v>
      </c>
      <c r="F312" s="15">
        <v>0</v>
      </c>
      <c r="G312" s="38">
        <f t="shared" si="35"/>
        <v>0.04</v>
      </c>
      <c r="H312" s="11">
        <f t="shared" si="34"/>
        <v>0</v>
      </c>
      <c r="I312" s="56"/>
      <c r="J312" s="56"/>
      <c r="K312" s="56"/>
      <c r="L312" s="56"/>
      <c r="M312" s="56"/>
      <c r="N312" s="11">
        <f t="shared" si="33"/>
        <v>0</v>
      </c>
      <c r="O312" s="104"/>
      <c r="Q312" s="56"/>
    </row>
    <row r="313" spans="1:17" s="97" customFormat="1" ht="14.1" customHeight="1" x14ac:dyDescent="0.2">
      <c r="A313" s="71"/>
      <c r="B313" s="9" t="s">
        <v>382</v>
      </c>
      <c r="C313" s="55" t="s">
        <v>356</v>
      </c>
      <c r="D313" s="9" t="s">
        <v>50</v>
      </c>
      <c r="E313" s="15">
        <v>123.3</v>
      </c>
      <c r="F313" s="15">
        <v>123.3</v>
      </c>
      <c r="G313" s="38">
        <f t="shared" si="35"/>
        <v>0.04</v>
      </c>
      <c r="H313" s="11">
        <f t="shared" si="34"/>
        <v>4.9320000000000004</v>
      </c>
      <c r="I313" s="56"/>
      <c r="J313" s="56"/>
      <c r="K313" s="56"/>
      <c r="L313" s="56"/>
      <c r="M313" s="56"/>
      <c r="N313" s="11">
        <f t="shared" si="33"/>
        <v>9.8640000000000008</v>
      </c>
      <c r="O313" s="104"/>
      <c r="Q313" s="56"/>
    </row>
    <row r="314" spans="1:17" s="97" customFormat="1" ht="14.1" customHeight="1" x14ac:dyDescent="0.2">
      <c r="A314" s="71"/>
      <c r="B314" s="9" t="s">
        <v>383</v>
      </c>
      <c r="C314" s="55" t="s">
        <v>114</v>
      </c>
      <c r="D314" s="9" t="s">
        <v>50</v>
      </c>
      <c r="E314" s="15">
        <v>1123.7</v>
      </c>
      <c r="F314" s="15">
        <v>1123.7</v>
      </c>
      <c r="G314" s="38">
        <f t="shared" si="35"/>
        <v>0.04</v>
      </c>
      <c r="H314" s="11">
        <f t="shared" si="34"/>
        <v>44.948</v>
      </c>
      <c r="I314" s="56"/>
      <c r="J314" s="56"/>
      <c r="K314" s="56"/>
      <c r="L314" s="56"/>
      <c r="M314" s="56"/>
      <c r="N314" s="11">
        <f t="shared" si="33"/>
        <v>89.896000000000001</v>
      </c>
      <c r="O314" s="104"/>
      <c r="Q314" s="56"/>
    </row>
    <row r="315" spans="1:17" s="97" customFormat="1" ht="14.1" customHeight="1" x14ac:dyDescent="0.2">
      <c r="A315" s="71"/>
      <c r="B315" s="9" t="s">
        <v>384</v>
      </c>
      <c r="C315" s="55" t="s">
        <v>357</v>
      </c>
      <c r="D315" s="9" t="s">
        <v>50</v>
      </c>
      <c r="E315" s="15">
        <v>767</v>
      </c>
      <c r="F315" s="15">
        <v>767</v>
      </c>
      <c r="G315" s="38">
        <f t="shared" si="35"/>
        <v>0.04</v>
      </c>
      <c r="H315" s="11">
        <f t="shared" si="34"/>
        <v>30.68</v>
      </c>
      <c r="I315" s="56"/>
      <c r="J315" s="56"/>
      <c r="K315" s="56"/>
      <c r="L315" s="56"/>
      <c r="M315" s="56"/>
      <c r="N315" s="11">
        <f t="shared" si="33"/>
        <v>61.36</v>
      </c>
      <c r="O315" s="104"/>
      <c r="Q315" s="56"/>
    </row>
    <row r="316" spans="1:17" s="97" customFormat="1" ht="14.1" customHeight="1" x14ac:dyDescent="0.2">
      <c r="A316" s="71"/>
      <c r="B316" s="9" t="s">
        <v>385</v>
      </c>
      <c r="C316" s="55" t="s">
        <v>358</v>
      </c>
      <c r="D316" s="9" t="s">
        <v>50</v>
      </c>
      <c r="E316" s="15">
        <v>0</v>
      </c>
      <c r="F316" s="15">
        <v>0</v>
      </c>
      <c r="G316" s="38">
        <f t="shared" si="35"/>
        <v>0.04</v>
      </c>
      <c r="H316" s="11">
        <f t="shared" si="34"/>
        <v>0</v>
      </c>
      <c r="I316" s="56"/>
      <c r="J316" s="56"/>
      <c r="K316" s="56"/>
      <c r="L316" s="56"/>
      <c r="M316" s="56"/>
      <c r="N316" s="11">
        <f t="shared" si="33"/>
        <v>0</v>
      </c>
      <c r="O316" s="104"/>
      <c r="Q316" s="56"/>
    </row>
    <row r="317" spans="1:17" s="97" customFormat="1" ht="14.1" customHeight="1" x14ac:dyDescent="0.2">
      <c r="A317" s="71"/>
      <c r="B317" s="9" t="s">
        <v>386</v>
      </c>
      <c r="C317" s="55" t="s">
        <v>359</v>
      </c>
      <c r="D317" s="9" t="s">
        <v>50</v>
      </c>
      <c r="E317" s="15">
        <v>47.4</v>
      </c>
      <c r="F317" s="15">
        <v>47.4</v>
      </c>
      <c r="G317" s="38">
        <f t="shared" si="35"/>
        <v>0.04</v>
      </c>
      <c r="H317" s="11">
        <f t="shared" si="34"/>
        <v>1.8959999999999999</v>
      </c>
      <c r="I317" s="56"/>
      <c r="J317" s="56"/>
      <c r="K317" s="56"/>
      <c r="L317" s="56"/>
      <c r="M317" s="56"/>
      <c r="N317" s="11">
        <f t="shared" si="33"/>
        <v>3.7919999999999998</v>
      </c>
      <c r="O317" s="104"/>
      <c r="Q317" s="56"/>
    </row>
    <row r="318" spans="1:17" s="97" customFormat="1" ht="14.1" customHeight="1" x14ac:dyDescent="0.2">
      <c r="A318" s="71"/>
      <c r="B318" s="9"/>
      <c r="C318" s="10"/>
      <c r="D318" s="9"/>
      <c r="E318" s="12"/>
      <c r="F318" s="12"/>
      <c r="G318" s="38"/>
      <c r="H318" s="11"/>
      <c r="I318" s="56"/>
      <c r="J318" s="56"/>
      <c r="K318" s="56"/>
      <c r="L318" s="56"/>
      <c r="M318" s="56"/>
      <c r="N318" s="11"/>
      <c r="O318" s="104"/>
      <c r="Q318" s="56"/>
    </row>
    <row r="319" spans="1:17" s="97" customFormat="1" ht="14.1" customHeight="1" x14ac:dyDescent="0.2">
      <c r="A319" s="71"/>
      <c r="B319" s="6" t="s">
        <v>306</v>
      </c>
      <c r="C319" s="14" t="s">
        <v>207</v>
      </c>
      <c r="D319" s="6" t="s">
        <v>50</v>
      </c>
      <c r="E319" s="7">
        <f>SUM(E320:E321)</f>
        <v>5611.7</v>
      </c>
      <c r="F319" s="7">
        <f>SUM(F320:F321)</f>
        <v>5611.7</v>
      </c>
      <c r="G319" s="45"/>
      <c r="H319" s="7">
        <f>SUM(H320:H321)</f>
        <v>224.46799999999999</v>
      </c>
      <c r="I319" s="56"/>
      <c r="J319" s="56"/>
      <c r="K319" s="56"/>
      <c r="L319" s="56"/>
      <c r="M319" s="56"/>
      <c r="N319" s="8">
        <f>H319+H701</f>
        <v>448.93599999999998</v>
      </c>
      <c r="O319" s="104"/>
      <c r="Q319" s="56"/>
    </row>
    <row r="320" spans="1:17" s="97" customFormat="1" ht="14.1" customHeight="1" x14ac:dyDescent="0.2">
      <c r="A320" s="71"/>
      <c r="B320" s="9" t="s">
        <v>307</v>
      </c>
      <c r="C320" s="13" t="s">
        <v>54</v>
      </c>
      <c r="D320" s="9" t="s">
        <v>50</v>
      </c>
      <c r="E320" s="11">
        <v>3265.05</v>
      </c>
      <c r="F320" s="11">
        <v>3265.05</v>
      </c>
      <c r="G320" s="38">
        <v>0.04</v>
      </c>
      <c r="H320" s="11">
        <f t="shared" ref="H320:H321" si="36">G320*F320</f>
        <v>130.602</v>
      </c>
      <c r="I320" s="56"/>
      <c r="J320" s="56"/>
      <c r="K320" s="56"/>
      <c r="L320" s="56"/>
      <c r="M320" s="56"/>
      <c r="N320" s="11">
        <f>H320+H702</f>
        <v>261.20400000000001</v>
      </c>
      <c r="O320" s="104"/>
      <c r="Q320" s="56"/>
    </row>
    <row r="321" spans="1:17" s="97" customFormat="1" ht="14.1" customHeight="1" x14ac:dyDescent="0.2">
      <c r="A321" s="71"/>
      <c r="B321" s="9" t="s">
        <v>308</v>
      </c>
      <c r="C321" s="13" t="s">
        <v>55</v>
      </c>
      <c r="D321" s="9" t="s">
        <v>50</v>
      </c>
      <c r="E321" s="11">
        <v>2346.6499999999996</v>
      </c>
      <c r="F321" s="11">
        <v>2346.6499999999996</v>
      </c>
      <c r="G321" s="38">
        <f>G320</f>
        <v>0.04</v>
      </c>
      <c r="H321" s="11">
        <f t="shared" si="36"/>
        <v>93.865999999999985</v>
      </c>
      <c r="I321" s="56"/>
      <c r="J321" s="56"/>
      <c r="K321" s="56"/>
      <c r="L321" s="56"/>
      <c r="M321" s="56"/>
      <c r="N321" s="11">
        <f>H321+H703</f>
        <v>187.73199999999997</v>
      </c>
      <c r="O321" s="104"/>
      <c r="Q321" s="56"/>
    </row>
    <row r="322" spans="1:17" s="97" customFormat="1" ht="14.1" customHeight="1" x14ac:dyDescent="0.2">
      <c r="A322" s="56"/>
      <c r="B322" s="13"/>
      <c r="C322" s="13"/>
      <c r="D322" s="13"/>
      <c r="E322" s="13"/>
      <c r="F322" s="13"/>
      <c r="G322" s="39"/>
      <c r="H322" s="13"/>
      <c r="I322" s="56"/>
      <c r="J322" s="56"/>
      <c r="K322" s="56"/>
      <c r="L322" s="56"/>
      <c r="M322" s="56"/>
      <c r="N322" s="11"/>
      <c r="O322" s="104"/>
      <c r="Q322" s="56"/>
    </row>
    <row r="323" spans="1:17" s="97" customFormat="1" ht="30" customHeight="1" x14ac:dyDescent="0.2">
      <c r="A323" s="72"/>
      <c r="B323" s="18">
        <v>3</v>
      </c>
      <c r="C323" s="19" t="s">
        <v>211</v>
      </c>
      <c r="D323" s="18" t="s">
        <v>50</v>
      </c>
      <c r="E323" s="20">
        <f>SUM(E324:E325)</f>
        <v>2432</v>
      </c>
      <c r="F323" s="20">
        <f>SUM(F324:F325)</f>
        <v>2432</v>
      </c>
      <c r="G323" s="40"/>
      <c r="H323" s="20">
        <f>SUM(H324:H325)</f>
        <v>4328.96</v>
      </c>
      <c r="I323" s="56"/>
      <c r="J323" s="56"/>
      <c r="K323" s="56"/>
      <c r="L323" s="56"/>
      <c r="M323" s="56"/>
      <c r="N323" s="20">
        <f>H323+H705</f>
        <v>8657.92</v>
      </c>
      <c r="O323" s="104"/>
      <c r="Q323" s="56"/>
    </row>
    <row r="324" spans="1:17" s="97" customFormat="1" ht="14.1" customHeight="1" x14ac:dyDescent="0.2">
      <c r="A324" s="72"/>
      <c r="B324" s="9" t="s">
        <v>201</v>
      </c>
      <c r="C324" s="13" t="s">
        <v>56</v>
      </c>
      <c r="D324" s="9" t="s">
        <v>50</v>
      </c>
      <c r="E324" s="11">
        <v>1024</v>
      </c>
      <c r="F324" s="11">
        <v>1024</v>
      </c>
      <c r="G324" s="38">
        <v>1.78</v>
      </c>
      <c r="H324" s="11">
        <f t="shared" ref="H324:H325" si="37">G324*F324</f>
        <v>1822.72</v>
      </c>
      <c r="I324" s="56"/>
      <c r="J324" s="56"/>
      <c r="K324" s="56"/>
      <c r="L324" s="56"/>
      <c r="M324" s="56"/>
      <c r="N324" s="11">
        <f>H324+H706</f>
        <v>3645.44</v>
      </c>
      <c r="O324" s="104"/>
      <c r="Q324" s="56"/>
    </row>
    <row r="325" spans="1:17" s="97" customFormat="1" ht="14.1" customHeight="1" x14ac:dyDescent="0.2">
      <c r="A325" s="72"/>
      <c r="B325" s="9" t="s">
        <v>313</v>
      </c>
      <c r="C325" s="13" t="s">
        <v>57</v>
      </c>
      <c r="D325" s="9" t="s">
        <v>50</v>
      </c>
      <c r="E325" s="11">
        <v>1408</v>
      </c>
      <c r="F325" s="11">
        <v>1408</v>
      </c>
      <c r="G325" s="38">
        <f>G324</f>
        <v>1.78</v>
      </c>
      <c r="H325" s="11">
        <f t="shared" si="37"/>
        <v>2506.2400000000002</v>
      </c>
      <c r="I325" s="56"/>
      <c r="J325" s="56"/>
      <c r="K325" s="56"/>
      <c r="L325" s="56"/>
      <c r="M325" s="56"/>
      <c r="N325" s="11">
        <f>H325+H707</f>
        <v>5012.4800000000005</v>
      </c>
      <c r="O325" s="104"/>
      <c r="Q325" s="56"/>
    </row>
    <row r="326" spans="1:17" s="97" customFormat="1" ht="14.1" customHeight="1" x14ac:dyDescent="0.2">
      <c r="A326" s="56"/>
      <c r="B326" s="13"/>
      <c r="C326" s="13"/>
      <c r="D326" s="13"/>
      <c r="E326" s="13"/>
      <c r="F326" s="13"/>
      <c r="G326" s="39"/>
      <c r="H326" s="13"/>
      <c r="I326" s="56"/>
      <c r="J326" s="56"/>
      <c r="K326" s="56"/>
      <c r="L326" s="56"/>
      <c r="M326" s="56"/>
      <c r="N326" s="11"/>
      <c r="O326" s="104"/>
      <c r="Q326" s="56"/>
    </row>
    <row r="327" spans="1:17" s="97" customFormat="1" ht="30" customHeight="1" x14ac:dyDescent="0.2">
      <c r="A327" s="73"/>
      <c r="B327" s="33">
        <v>4</v>
      </c>
      <c r="C327" s="34" t="s">
        <v>315</v>
      </c>
      <c r="D327" s="33" t="s">
        <v>50</v>
      </c>
      <c r="E327" s="35">
        <f>E328</f>
        <v>481.97</v>
      </c>
      <c r="F327" s="35">
        <f>F328</f>
        <v>481.97</v>
      </c>
      <c r="G327" s="37"/>
      <c r="H327" s="35">
        <f>H328</f>
        <v>1783.2890000000002</v>
      </c>
      <c r="I327" s="56"/>
      <c r="J327" s="56"/>
      <c r="K327" s="56"/>
      <c r="L327" s="56"/>
      <c r="M327" s="56"/>
      <c r="N327" s="35">
        <f>H327+H709</f>
        <v>3566.5780000000004</v>
      </c>
      <c r="O327" s="104"/>
      <c r="Q327" s="56"/>
    </row>
    <row r="328" spans="1:17" s="97" customFormat="1" ht="14.1" customHeight="1" x14ac:dyDescent="0.2">
      <c r="A328" s="73"/>
      <c r="B328" s="9" t="s">
        <v>310</v>
      </c>
      <c r="C328" s="13" t="s">
        <v>314</v>
      </c>
      <c r="D328" s="9" t="s">
        <v>50</v>
      </c>
      <c r="E328" s="11">
        <v>481.97</v>
      </c>
      <c r="F328" s="11">
        <v>481.97</v>
      </c>
      <c r="G328" s="38">
        <v>3.7</v>
      </c>
      <c r="H328" s="11">
        <f t="shared" ref="H328" si="38">G328*F328</f>
        <v>1783.2890000000002</v>
      </c>
      <c r="I328" s="56"/>
      <c r="J328" s="56"/>
      <c r="K328" s="56"/>
      <c r="L328" s="56"/>
      <c r="M328" s="56"/>
      <c r="N328" s="11">
        <f>H328+H710</f>
        <v>3566.5780000000004</v>
      </c>
      <c r="O328" s="104"/>
      <c r="Q328" s="56"/>
    </row>
    <row r="329" spans="1:17" s="97" customFormat="1" ht="14.1" customHeight="1" x14ac:dyDescent="0.2">
      <c r="A329" s="56"/>
      <c r="B329" s="9"/>
      <c r="C329" s="13"/>
      <c r="D329" s="9"/>
      <c r="E329" s="11"/>
      <c r="F329" s="11"/>
      <c r="G329" s="38"/>
      <c r="H329" s="11"/>
      <c r="I329" s="56"/>
      <c r="J329" s="56"/>
      <c r="K329" s="56"/>
      <c r="L329" s="56"/>
      <c r="M329" s="56"/>
      <c r="N329" s="11"/>
      <c r="O329" s="104"/>
      <c r="Q329" s="56"/>
    </row>
    <row r="330" spans="1:17" s="97" customFormat="1" ht="30" customHeight="1" x14ac:dyDescent="0.2">
      <c r="A330" s="74"/>
      <c r="B330" s="61">
        <v>5</v>
      </c>
      <c r="C330" s="62" t="s">
        <v>388</v>
      </c>
      <c r="D330" s="61" t="s">
        <v>390</v>
      </c>
      <c r="E330" s="63">
        <f>E331+E333+E335+E337+E339</f>
        <v>46</v>
      </c>
      <c r="F330" s="63">
        <f>F331+F333+F335+F337+F339</f>
        <v>46</v>
      </c>
      <c r="G330" s="63"/>
      <c r="H330" s="63">
        <f>H331+H333+H335+H337+H339</f>
        <v>8510</v>
      </c>
      <c r="I330" s="56"/>
      <c r="J330" s="56"/>
      <c r="K330" s="56"/>
      <c r="L330" s="56"/>
      <c r="M330" s="56"/>
      <c r="N330" s="109">
        <f t="shared" ref="N330:N340" si="39">H330+H712</f>
        <v>17020</v>
      </c>
      <c r="O330" s="104"/>
      <c r="Q330" s="56"/>
    </row>
    <row r="331" spans="1:17" s="97" customFormat="1" ht="14.1" customHeight="1" x14ac:dyDescent="0.2">
      <c r="A331" s="74"/>
      <c r="B331" s="53" t="s">
        <v>395</v>
      </c>
      <c r="C331" s="64" t="s">
        <v>389</v>
      </c>
      <c r="D331" s="53"/>
      <c r="E331" s="51">
        <f>E332</f>
        <v>17</v>
      </c>
      <c r="F331" s="51">
        <f>F332</f>
        <v>17</v>
      </c>
      <c r="G331" s="65"/>
      <c r="H331" s="51">
        <f>H332</f>
        <v>3145</v>
      </c>
      <c r="I331" s="56"/>
      <c r="J331" s="56"/>
      <c r="K331" s="56"/>
      <c r="L331" s="56"/>
      <c r="M331" s="56"/>
      <c r="N331" s="11">
        <f t="shared" si="39"/>
        <v>6290</v>
      </c>
      <c r="O331" s="104"/>
      <c r="Q331" s="56"/>
    </row>
    <row r="332" spans="1:17" s="97" customFormat="1" ht="35.1" customHeight="1" x14ac:dyDescent="0.2">
      <c r="A332" s="74"/>
      <c r="B332" s="28" t="s">
        <v>396</v>
      </c>
      <c r="C332" s="66" t="s">
        <v>394</v>
      </c>
      <c r="D332" s="28" t="s">
        <v>390</v>
      </c>
      <c r="E332" s="15">
        <v>17</v>
      </c>
      <c r="F332" s="15">
        <v>17</v>
      </c>
      <c r="G332" s="38">
        <v>185</v>
      </c>
      <c r="H332" s="54">
        <f t="shared" ref="H332" si="40">F332*G332</f>
        <v>3145</v>
      </c>
      <c r="I332" s="56"/>
      <c r="J332" s="56"/>
      <c r="K332" s="56"/>
      <c r="L332" s="56"/>
      <c r="M332" s="56"/>
      <c r="N332" s="11">
        <f t="shared" si="39"/>
        <v>6290</v>
      </c>
      <c r="O332" s="104"/>
      <c r="Q332" s="56"/>
    </row>
    <row r="333" spans="1:17" s="97" customFormat="1" ht="14.1" customHeight="1" x14ac:dyDescent="0.2">
      <c r="A333" s="74"/>
      <c r="B333" s="53" t="s">
        <v>397</v>
      </c>
      <c r="C333" s="64" t="s">
        <v>391</v>
      </c>
      <c r="D333" s="53"/>
      <c r="E333" s="7">
        <f>E334</f>
        <v>4</v>
      </c>
      <c r="F333" s="7">
        <f>F334</f>
        <v>4</v>
      </c>
      <c r="G333" s="65"/>
      <c r="H333" s="7">
        <f>H334</f>
        <v>740</v>
      </c>
      <c r="I333" s="56"/>
      <c r="J333" s="56"/>
      <c r="K333" s="56"/>
      <c r="L333" s="56"/>
      <c r="M333" s="56"/>
      <c r="N333" s="11">
        <f t="shared" si="39"/>
        <v>1480</v>
      </c>
      <c r="O333" s="104"/>
      <c r="Q333" s="56"/>
    </row>
    <row r="334" spans="1:17" s="97" customFormat="1" ht="35.1" customHeight="1" x14ac:dyDescent="0.2">
      <c r="A334" s="74"/>
      <c r="B334" s="28" t="s">
        <v>398</v>
      </c>
      <c r="C334" s="66" t="s">
        <v>394</v>
      </c>
      <c r="D334" s="28" t="s">
        <v>390</v>
      </c>
      <c r="E334" s="12">
        <v>4</v>
      </c>
      <c r="F334" s="11">
        <v>4</v>
      </c>
      <c r="G334" s="38">
        <f>G$332</f>
        <v>185</v>
      </c>
      <c r="H334" s="54">
        <f t="shared" ref="H334" si="41">F334*G334</f>
        <v>740</v>
      </c>
      <c r="I334" s="56"/>
      <c r="J334" s="56"/>
      <c r="K334" s="56"/>
      <c r="L334" s="56"/>
      <c r="M334" s="56"/>
      <c r="N334" s="11">
        <f t="shared" si="39"/>
        <v>1480</v>
      </c>
      <c r="O334" s="104"/>
      <c r="Q334" s="56"/>
    </row>
    <row r="335" spans="1:17" s="97" customFormat="1" ht="14.1" customHeight="1" x14ac:dyDescent="0.2">
      <c r="A335" s="74"/>
      <c r="B335" s="53" t="s">
        <v>399</v>
      </c>
      <c r="C335" s="67" t="s">
        <v>392</v>
      </c>
      <c r="D335" s="53"/>
      <c r="E335" s="7">
        <f>E336</f>
        <v>14</v>
      </c>
      <c r="F335" s="7">
        <f>F336</f>
        <v>14</v>
      </c>
      <c r="G335" s="65"/>
      <c r="H335" s="7">
        <f>H336</f>
        <v>2590</v>
      </c>
      <c r="I335" s="56"/>
      <c r="J335" s="56"/>
      <c r="K335" s="56"/>
      <c r="L335" s="56"/>
      <c r="M335" s="56"/>
      <c r="N335" s="11">
        <f t="shared" si="39"/>
        <v>5180</v>
      </c>
      <c r="O335" s="104"/>
      <c r="Q335" s="56"/>
    </row>
    <row r="336" spans="1:17" s="97" customFormat="1" ht="35.1" customHeight="1" x14ac:dyDescent="0.2">
      <c r="A336" s="74"/>
      <c r="B336" s="28" t="s">
        <v>400</v>
      </c>
      <c r="C336" s="66" t="s">
        <v>394</v>
      </c>
      <c r="D336" s="28" t="s">
        <v>390</v>
      </c>
      <c r="E336" s="12">
        <v>14</v>
      </c>
      <c r="F336" s="11">
        <v>14</v>
      </c>
      <c r="G336" s="38">
        <f>G$332</f>
        <v>185</v>
      </c>
      <c r="H336" s="54">
        <f t="shared" ref="H336" si="42">F336*G336</f>
        <v>2590</v>
      </c>
      <c r="I336" s="56"/>
      <c r="J336" s="56"/>
      <c r="K336" s="56"/>
      <c r="L336" s="56"/>
      <c r="M336" s="56"/>
      <c r="N336" s="11">
        <f t="shared" si="39"/>
        <v>5180</v>
      </c>
      <c r="O336" s="104"/>
      <c r="Q336" s="56"/>
    </row>
    <row r="337" spans="1:17" s="97" customFormat="1" ht="14.1" customHeight="1" x14ac:dyDescent="0.2">
      <c r="A337" s="74"/>
      <c r="B337" s="53" t="s">
        <v>401</v>
      </c>
      <c r="C337" s="67" t="s">
        <v>403</v>
      </c>
      <c r="D337" s="53"/>
      <c r="E337" s="7">
        <f>E338</f>
        <v>9</v>
      </c>
      <c r="F337" s="7">
        <f>F338</f>
        <v>9</v>
      </c>
      <c r="G337" s="65"/>
      <c r="H337" s="7">
        <f>H338</f>
        <v>1665</v>
      </c>
      <c r="I337" s="56"/>
      <c r="J337" s="56"/>
      <c r="K337" s="56"/>
      <c r="L337" s="56"/>
      <c r="M337" s="56"/>
      <c r="N337" s="11">
        <f t="shared" si="39"/>
        <v>3330</v>
      </c>
      <c r="O337" s="104"/>
      <c r="Q337" s="56"/>
    </row>
    <row r="338" spans="1:17" s="97" customFormat="1" ht="35.1" customHeight="1" x14ac:dyDescent="0.2">
      <c r="A338" s="74"/>
      <c r="B338" s="28" t="s">
        <v>402</v>
      </c>
      <c r="C338" s="66" t="s">
        <v>394</v>
      </c>
      <c r="D338" s="28" t="s">
        <v>390</v>
      </c>
      <c r="E338" s="12">
        <v>9</v>
      </c>
      <c r="F338" s="11">
        <v>9</v>
      </c>
      <c r="G338" s="38">
        <f>G$332</f>
        <v>185</v>
      </c>
      <c r="H338" s="54">
        <f t="shared" ref="H338" si="43">F338*G338</f>
        <v>1665</v>
      </c>
      <c r="I338" s="56"/>
      <c r="J338" s="56"/>
      <c r="K338" s="56"/>
      <c r="L338" s="56"/>
      <c r="M338" s="56"/>
      <c r="N338" s="11">
        <f t="shared" si="39"/>
        <v>3330</v>
      </c>
      <c r="O338" s="104"/>
      <c r="Q338" s="56"/>
    </row>
    <row r="339" spans="1:17" s="97" customFormat="1" ht="14.1" customHeight="1" x14ac:dyDescent="0.2">
      <c r="A339" s="74"/>
      <c r="B339" s="53" t="s">
        <v>404</v>
      </c>
      <c r="C339" s="67" t="s">
        <v>393</v>
      </c>
      <c r="D339" s="53"/>
      <c r="E339" s="7">
        <f>E340</f>
        <v>2</v>
      </c>
      <c r="F339" s="7">
        <f>F340</f>
        <v>2</v>
      </c>
      <c r="G339" s="65"/>
      <c r="H339" s="7">
        <f>H340</f>
        <v>370</v>
      </c>
      <c r="I339" s="56"/>
      <c r="J339" s="56"/>
      <c r="K339" s="56"/>
      <c r="L339" s="56"/>
      <c r="M339" s="56"/>
      <c r="N339" s="11">
        <f t="shared" si="39"/>
        <v>740</v>
      </c>
      <c r="O339" s="104"/>
      <c r="Q339" s="56"/>
    </row>
    <row r="340" spans="1:17" s="97" customFormat="1" ht="35.1" customHeight="1" x14ac:dyDescent="0.2">
      <c r="A340" s="74"/>
      <c r="B340" s="28" t="s">
        <v>405</v>
      </c>
      <c r="C340" s="66" t="s">
        <v>394</v>
      </c>
      <c r="D340" s="28" t="s">
        <v>390</v>
      </c>
      <c r="E340" s="12">
        <v>2</v>
      </c>
      <c r="F340" s="11">
        <v>2</v>
      </c>
      <c r="G340" s="38">
        <f>G$332</f>
        <v>185</v>
      </c>
      <c r="H340" s="54">
        <f t="shared" ref="H340" si="44">F340*G340</f>
        <v>370</v>
      </c>
      <c r="I340" s="56"/>
      <c r="J340" s="56"/>
      <c r="K340" s="56"/>
      <c r="L340" s="56"/>
      <c r="M340" s="56"/>
      <c r="N340" s="11">
        <f t="shared" si="39"/>
        <v>740</v>
      </c>
      <c r="O340" s="104"/>
      <c r="Q340" s="56"/>
    </row>
    <row r="341" spans="1:17" s="97" customFormat="1" ht="14.1" customHeight="1" x14ac:dyDescent="0.2">
      <c r="A341" s="56"/>
      <c r="B341" s="28"/>
      <c r="C341" s="66"/>
      <c r="D341" s="28"/>
      <c r="E341" s="12"/>
      <c r="F341" s="12"/>
      <c r="G341" s="54"/>
      <c r="H341" s="54"/>
      <c r="I341" s="56"/>
      <c r="J341" s="56"/>
      <c r="K341" s="56"/>
      <c r="L341" s="56"/>
      <c r="M341" s="56"/>
      <c r="N341" s="11"/>
      <c r="O341" s="104"/>
      <c r="Q341" s="56"/>
    </row>
    <row r="342" spans="1:17" s="97" customFormat="1" ht="28.5" x14ac:dyDescent="0.2">
      <c r="A342" s="81"/>
      <c r="B342" s="82">
        <v>6</v>
      </c>
      <c r="C342" s="83" t="s">
        <v>407</v>
      </c>
      <c r="D342" s="82"/>
      <c r="E342" s="82"/>
      <c r="F342" s="84"/>
      <c r="G342" s="84"/>
      <c r="H342" s="84">
        <f>H343+H366</f>
        <v>36518.823799999998</v>
      </c>
      <c r="I342" s="56"/>
      <c r="J342" s="56"/>
      <c r="K342" s="56"/>
      <c r="L342" s="56"/>
      <c r="M342" s="56"/>
      <c r="N342" s="111">
        <f t="shared" ref="N342:N355" si="45">H342+H724</f>
        <v>75901.671799999996</v>
      </c>
      <c r="O342" s="104"/>
      <c r="Q342" s="56"/>
    </row>
    <row r="343" spans="1:17" s="97" customFormat="1" ht="128.25" x14ac:dyDescent="0.2">
      <c r="A343" s="81"/>
      <c r="B343" s="53" t="s">
        <v>413</v>
      </c>
      <c r="C343" s="14" t="s">
        <v>415</v>
      </c>
      <c r="D343" s="53" t="s">
        <v>410</v>
      </c>
      <c r="E343" s="51">
        <f>E344+E347+E350+E353+E356+E359+E362</f>
        <v>8400</v>
      </c>
      <c r="F343" s="51">
        <f>F344+F347+F350+F353+F356+F359+F362</f>
        <v>4000</v>
      </c>
      <c r="G343" s="51">
        <v>7.34</v>
      </c>
      <c r="H343" s="51">
        <f>H344+H347+H350+H353+H356+H359+H362</f>
        <v>29360</v>
      </c>
      <c r="I343" s="56"/>
      <c r="J343" s="56"/>
      <c r="K343" s="56"/>
      <c r="L343" s="56"/>
      <c r="M343" s="56"/>
      <c r="N343" s="8">
        <f t="shared" si="45"/>
        <v>61656</v>
      </c>
      <c r="O343" s="104"/>
      <c r="Q343" s="56"/>
    </row>
    <row r="344" spans="1:17" s="97" customFormat="1" ht="14.1" customHeight="1" x14ac:dyDescent="0.2">
      <c r="A344" s="81"/>
      <c r="B344" s="105" t="s">
        <v>419</v>
      </c>
      <c r="C344" s="101" t="s">
        <v>202</v>
      </c>
      <c r="D344" s="85"/>
      <c r="E344" s="100">
        <f>SUM(E345:E346)</f>
        <v>2400</v>
      </c>
      <c r="F344" s="100">
        <f>SUM(F345:F346)</f>
        <v>1000</v>
      </c>
      <c r="G344" s="89"/>
      <c r="H344" s="100">
        <f>SUM(H345:H346)</f>
        <v>7340</v>
      </c>
      <c r="I344" s="56"/>
      <c r="J344" s="56"/>
      <c r="K344" s="56"/>
      <c r="L344" s="56"/>
      <c r="M344" s="56"/>
      <c r="N344" s="11">
        <f t="shared" si="45"/>
        <v>17616</v>
      </c>
      <c r="O344" s="104"/>
      <c r="Q344" s="56"/>
    </row>
    <row r="345" spans="1:17" s="97" customFormat="1" ht="14.1" customHeight="1" x14ac:dyDescent="0.2">
      <c r="A345" s="81"/>
      <c r="B345" s="105"/>
      <c r="C345" s="99" t="s">
        <v>425</v>
      </c>
      <c r="D345" s="85" t="s">
        <v>410</v>
      </c>
      <c r="E345" s="96">
        <v>1000</v>
      </c>
      <c r="F345" s="96">
        <v>1000</v>
      </c>
      <c r="G345" s="89">
        <f>G$343</f>
        <v>7.34</v>
      </c>
      <c r="H345" s="86">
        <f t="shared" ref="H345:H346" si="46">F345*G345</f>
        <v>7340</v>
      </c>
      <c r="I345" s="56"/>
      <c r="J345" s="56"/>
      <c r="K345" s="56"/>
      <c r="L345" s="56"/>
      <c r="M345" s="56"/>
      <c r="N345" s="11">
        <f t="shared" si="45"/>
        <v>7340</v>
      </c>
      <c r="O345" s="104"/>
      <c r="Q345" s="56"/>
    </row>
    <row r="346" spans="1:17" s="97" customFormat="1" ht="14.1" customHeight="1" x14ac:dyDescent="0.2">
      <c r="A346" s="81"/>
      <c r="B346" s="105"/>
      <c r="C346" s="99" t="s">
        <v>447</v>
      </c>
      <c r="D346" s="85" t="s">
        <v>410</v>
      </c>
      <c r="E346" s="96">
        <v>1400</v>
      </c>
      <c r="F346" s="96">
        <v>0</v>
      </c>
      <c r="G346" s="89">
        <f>G$343</f>
        <v>7.34</v>
      </c>
      <c r="H346" s="86">
        <f t="shared" si="46"/>
        <v>0</v>
      </c>
      <c r="I346" s="56"/>
      <c r="J346" s="56"/>
      <c r="K346" s="56"/>
      <c r="L346" s="56"/>
      <c r="M346" s="56"/>
      <c r="N346" s="11">
        <f t="shared" si="45"/>
        <v>10276</v>
      </c>
      <c r="O346" s="104"/>
      <c r="Q346" s="56"/>
    </row>
    <row r="347" spans="1:17" s="97" customFormat="1" ht="14.1" customHeight="1" x14ac:dyDescent="0.2">
      <c r="A347" s="81"/>
      <c r="B347" s="105" t="s">
        <v>420</v>
      </c>
      <c r="C347" s="101" t="s">
        <v>203</v>
      </c>
      <c r="D347" s="85"/>
      <c r="E347" s="100">
        <f>SUM(E348:E349)</f>
        <v>2000</v>
      </c>
      <c r="F347" s="100">
        <f>SUM(F348:F349)</f>
        <v>1000</v>
      </c>
      <c r="G347" s="89"/>
      <c r="H347" s="100">
        <f>SUM(H348:H349)</f>
        <v>7340</v>
      </c>
      <c r="I347" s="56"/>
      <c r="J347" s="56"/>
      <c r="K347" s="56"/>
      <c r="L347" s="56"/>
      <c r="M347" s="56"/>
      <c r="N347" s="11">
        <f t="shared" si="45"/>
        <v>14680</v>
      </c>
      <c r="O347" s="104"/>
      <c r="Q347" s="56"/>
    </row>
    <row r="348" spans="1:17" s="97" customFormat="1" ht="14.1" customHeight="1" x14ac:dyDescent="0.2">
      <c r="A348" s="81"/>
      <c r="B348" s="105"/>
      <c r="C348" s="99" t="s">
        <v>435</v>
      </c>
      <c r="D348" s="85" t="s">
        <v>410</v>
      </c>
      <c r="E348" s="96">
        <v>1000</v>
      </c>
      <c r="F348" s="96">
        <v>1000</v>
      </c>
      <c r="G348" s="89">
        <f>G$343</f>
        <v>7.34</v>
      </c>
      <c r="H348" s="86">
        <f t="shared" ref="H348:H349" si="47">F348*G348</f>
        <v>7340</v>
      </c>
      <c r="I348" s="56"/>
      <c r="J348" s="56"/>
      <c r="K348" s="56"/>
      <c r="L348" s="56"/>
      <c r="M348" s="56"/>
      <c r="N348" s="11">
        <f t="shared" si="45"/>
        <v>7340</v>
      </c>
      <c r="O348" s="104"/>
      <c r="Q348" s="56"/>
    </row>
    <row r="349" spans="1:17" s="97" customFormat="1" ht="14.1" customHeight="1" x14ac:dyDescent="0.2">
      <c r="A349" s="81"/>
      <c r="B349" s="105"/>
      <c r="C349" s="99" t="s">
        <v>446</v>
      </c>
      <c r="D349" s="85" t="s">
        <v>410</v>
      </c>
      <c r="E349" s="96">
        <v>1000</v>
      </c>
      <c r="F349" s="96">
        <v>0</v>
      </c>
      <c r="G349" s="89">
        <f>G$343</f>
        <v>7.34</v>
      </c>
      <c r="H349" s="86">
        <f t="shared" si="47"/>
        <v>0</v>
      </c>
      <c r="I349" s="56"/>
      <c r="J349" s="56"/>
      <c r="K349" s="56"/>
      <c r="L349" s="56"/>
      <c r="M349" s="56"/>
      <c r="N349" s="11">
        <f t="shared" si="45"/>
        <v>7340</v>
      </c>
      <c r="O349" s="104"/>
      <c r="Q349" s="56"/>
    </row>
    <row r="350" spans="1:17" s="97" customFormat="1" ht="14.1" customHeight="1" x14ac:dyDescent="0.2">
      <c r="A350" s="81"/>
      <c r="B350" s="105" t="s">
        <v>426</v>
      </c>
      <c r="C350" s="101" t="s">
        <v>204</v>
      </c>
      <c r="D350" s="85"/>
      <c r="E350" s="100">
        <f>SUM(E351:E352)</f>
        <v>2000</v>
      </c>
      <c r="F350" s="100">
        <f>SUM(F351:F352)</f>
        <v>1000</v>
      </c>
      <c r="G350" s="89"/>
      <c r="H350" s="100">
        <f>SUM(H351:H352)</f>
        <v>7340</v>
      </c>
      <c r="I350" s="56"/>
      <c r="J350" s="56"/>
      <c r="K350" s="56"/>
      <c r="L350" s="56"/>
      <c r="M350" s="56"/>
      <c r="N350" s="11">
        <f t="shared" si="45"/>
        <v>14680</v>
      </c>
      <c r="O350" s="104"/>
      <c r="Q350" s="56"/>
    </row>
    <row r="351" spans="1:17" s="97" customFormat="1" ht="14.1" customHeight="1" x14ac:dyDescent="0.2">
      <c r="A351" s="81"/>
      <c r="B351" s="105"/>
      <c r="C351" s="99" t="s">
        <v>436</v>
      </c>
      <c r="D351" s="85" t="s">
        <v>410</v>
      </c>
      <c r="E351" s="96">
        <v>1000</v>
      </c>
      <c r="F351" s="96">
        <v>1000</v>
      </c>
      <c r="G351" s="89">
        <f>G$343</f>
        <v>7.34</v>
      </c>
      <c r="H351" s="86">
        <f t="shared" ref="H351:H352" si="48">F351*G351</f>
        <v>7340</v>
      </c>
      <c r="I351" s="56"/>
      <c r="J351" s="56"/>
      <c r="K351" s="56"/>
      <c r="L351" s="56"/>
      <c r="M351" s="56"/>
      <c r="N351" s="11">
        <f t="shared" si="45"/>
        <v>7340</v>
      </c>
      <c r="O351" s="104"/>
      <c r="Q351" s="56"/>
    </row>
    <row r="352" spans="1:17" s="97" customFormat="1" ht="14.1" customHeight="1" x14ac:dyDescent="0.2">
      <c r="A352" s="81"/>
      <c r="B352" s="105"/>
      <c r="C352" s="99" t="s">
        <v>445</v>
      </c>
      <c r="D352" s="85" t="s">
        <v>410</v>
      </c>
      <c r="E352" s="96">
        <v>1000</v>
      </c>
      <c r="F352" s="96">
        <v>0</v>
      </c>
      <c r="G352" s="89">
        <f>G$343</f>
        <v>7.34</v>
      </c>
      <c r="H352" s="86">
        <f t="shared" si="48"/>
        <v>0</v>
      </c>
      <c r="I352" s="56"/>
      <c r="J352" s="56"/>
      <c r="K352" s="56"/>
      <c r="L352" s="56"/>
      <c r="M352" s="56"/>
      <c r="N352" s="11">
        <f t="shared" si="45"/>
        <v>7340</v>
      </c>
      <c r="O352" s="104"/>
      <c r="Q352" s="56"/>
    </row>
    <row r="353" spans="1:17" s="97" customFormat="1" ht="14.1" customHeight="1" x14ac:dyDescent="0.2">
      <c r="A353" s="81"/>
      <c r="B353" s="105" t="s">
        <v>428</v>
      </c>
      <c r="C353" s="101" t="s">
        <v>205</v>
      </c>
      <c r="D353" s="85"/>
      <c r="E353" s="100">
        <f>SUM(E354:E355)</f>
        <v>2000</v>
      </c>
      <c r="F353" s="100">
        <f>SUM(F354:F355)</f>
        <v>1000</v>
      </c>
      <c r="G353" s="89"/>
      <c r="H353" s="100">
        <f>SUM(H354:H355)</f>
        <v>7340</v>
      </c>
      <c r="I353" s="56"/>
      <c r="J353" s="56"/>
      <c r="K353" s="56"/>
      <c r="L353" s="56"/>
      <c r="M353" s="56"/>
      <c r="N353" s="11">
        <f t="shared" si="45"/>
        <v>14680</v>
      </c>
      <c r="O353" s="104"/>
      <c r="Q353" s="56"/>
    </row>
    <row r="354" spans="1:17" s="97" customFormat="1" ht="14.1" customHeight="1" x14ac:dyDescent="0.2">
      <c r="A354" s="81"/>
      <c r="B354" s="105"/>
      <c r="C354" s="99" t="s">
        <v>424</v>
      </c>
      <c r="D354" s="85" t="s">
        <v>410</v>
      </c>
      <c r="E354" s="96">
        <v>1000</v>
      </c>
      <c r="F354" s="96">
        <v>1000</v>
      </c>
      <c r="G354" s="89">
        <f>G$343</f>
        <v>7.34</v>
      </c>
      <c r="H354" s="86">
        <f t="shared" ref="H354:H355" si="49">F354*G354</f>
        <v>7340</v>
      </c>
      <c r="I354" s="56"/>
      <c r="J354" s="56"/>
      <c r="K354" s="56"/>
      <c r="L354" s="56"/>
      <c r="M354" s="56"/>
      <c r="N354" s="11">
        <f t="shared" si="45"/>
        <v>7340</v>
      </c>
      <c r="O354" s="104"/>
      <c r="Q354" s="56"/>
    </row>
    <row r="355" spans="1:17" s="97" customFormat="1" ht="14.1" customHeight="1" x14ac:dyDescent="0.2">
      <c r="A355" s="81"/>
      <c r="B355" s="105"/>
      <c r="C355" s="99" t="s">
        <v>423</v>
      </c>
      <c r="D355" s="85" t="s">
        <v>410</v>
      </c>
      <c r="E355" s="96">
        <v>1000</v>
      </c>
      <c r="F355" s="96">
        <v>0</v>
      </c>
      <c r="G355" s="89">
        <f>G$343</f>
        <v>7.34</v>
      </c>
      <c r="H355" s="86">
        <f t="shared" si="49"/>
        <v>0</v>
      </c>
      <c r="I355" s="56"/>
      <c r="J355" s="56"/>
      <c r="K355" s="56"/>
      <c r="L355" s="56"/>
      <c r="M355" s="56"/>
      <c r="N355" s="11">
        <f t="shared" si="45"/>
        <v>7340</v>
      </c>
      <c r="O355" s="104"/>
      <c r="Q355" s="56"/>
    </row>
    <row r="356" spans="1:17" s="97" customFormat="1" ht="14.1" hidden="1" customHeight="1" x14ac:dyDescent="0.2">
      <c r="A356" s="81"/>
      <c r="B356" s="105" t="s">
        <v>429</v>
      </c>
      <c r="C356" s="101" t="s">
        <v>206</v>
      </c>
      <c r="D356" s="85"/>
      <c r="E356" s="100">
        <f>SUM(E357:E358)</f>
        <v>0</v>
      </c>
      <c r="F356" s="100">
        <f>SUM(F357:F358)</f>
        <v>0</v>
      </c>
      <c r="G356" s="89"/>
      <c r="H356" s="100">
        <f>SUM(H357:H358)</f>
        <v>0</v>
      </c>
      <c r="I356" s="56"/>
      <c r="J356" s="56"/>
      <c r="K356" s="56"/>
      <c r="L356" s="56"/>
      <c r="M356" s="56"/>
      <c r="N356" s="11"/>
      <c r="O356" s="104"/>
      <c r="Q356" s="56"/>
    </row>
    <row r="357" spans="1:17" s="97" customFormat="1" ht="14.1" hidden="1" customHeight="1" x14ac:dyDescent="0.2">
      <c r="A357" s="81"/>
      <c r="B357" s="105"/>
      <c r="C357" s="99" t="s">
        <v>112</v>
      </c>
      <c r="D357" s="85" t="s">
        <v>410</v>
      </c>
      <c r="E357" s="96">
        <v>0</v>
      </c>
      <c r="F357" s="96">
        <v>0</v>
      </c>
      <c r="G357" s="89">
        <f>G$343</f>
        <v>7.34</v>
      </c>
      <c r="H357" s="86">
        <f t="shared" ref="H357:H358" si="50">F357*G357</f>
        <v>0</v>
      </c>
      <c r="I357" s="56"/>
      <c r="J357" s="56"/>
      <c r="K357" s="56"/>
      <c r="L357" s="56"/>
      <c r="M357" s="56"/>
      <c r="N357" s="11"/>
      <c r="O357" s="104"/>
      <c r="Q357" s="56"/>
    </row>
    <row r="358" spans="1:17" s="97" customFormat="1" ht="14.1" hidden="1" customHeight="1" x14ac:dyDescent="0.2">
      <c r="A358" s="81"/>
      <c r="B358" s="105"/>
      <c r="C358" s="99"/>
      <c r="D358" s="85" t="s">
        <v>410</v>
      </c>
      <c r="E358" s="96">
        <v>0</v>
      </c>
      <c r="F358" s="96">
        <v>0</v>
      </c>
      <c r="G358" s="89">
        <f>G$343</f>
        <v>7.34</v>
      </c>
      <c r="H358" s="86">
        <f t="shared" si="50"/>
        <v>0</v>
      </c>
      <c r="I358" s="56"/>
      <c r="J358" s="56"/>
      <c r="K358" s="56"/>
      <c r="L358" s="56"/>
      <c r="M358" s="56"/>
      <c r="N358" s="11"/>
      <c r="O358" s="104"/>
      <c r="Q358" s="56"/>
    </row>
    <row r="359" spans="1:17" s="97" customFormat="1" ht="14.1" hidden="1" customHeight="1" x14ac:dyDescent="0.2">
      <c r="A359" s="81"/>
      <c r="B359" s="105" t="s">
        <v>430</v>
      </c>
      <c r="C359" s="101" t="s">
        <v>418</v>
      </c>
      <c r="D359" s="85"/>
      <c r="E359" s="100">
        <f>SUM(E360:E361)</f>
        <v>0</v>
      </c>
      <c r="F359" s="100">
        <f>SUM(F360:F361)</f>
        <v>0</v>
      </c>
      <c r="G359" s="89"/>
      <c r="H359" s="100">
        <f>SUM(H360:H361)</f>
        <v>0</v>
      </c>
      <c r="I359" s="56"/>
      <c r="J359" s="56"/>
      <c r="K359" s="56"/>
      <c r="L359" s="56"/>
      <c r="M359" s="56"/>
      <c r="N359" s="11"/>
      <c r="O359" s="104"/>
      <c r="Q359" s="56"/>
    </row>
    <row r="360" spans="1:17" s="97" customFormat="1" ht="14.1" hidden="1" customHeight="1" x14ac:dyDescent="0.2">
      <c r="A360" s="81"/>
      <c r="B360" s="105"/>
      <c r="C360" s="99" t="s">
        <v>437</v>
      </c>
      <c r="D360" s="85" t="s">
        <v>410</v>
      </c>
      <c r="E360" s="96">
        <v>0</v>
      </c>
      <c r="F360" s="96">
        <v>0</v>
      </c>
      <c r="G360" s="89">
        <f>G$343</f>
        <v>7.34</v>
      </c>
      <c r="H360" s="86">
        <f t="shared" ref="H360:H361" si="51">F360*G360</f>
        <v>0</v>
      </c>
      <c r="I360" s="56"/>
      <c r="J360" s="56"/>
      <c r="K360" s="56"/>
      <c r="L360" s="56"/>
      <c r="M360" s="56"/>
      <c r="N360" s="11"/>
      <c r="O360" s="104"/>
      <c r="Q360" s="56"/>
    </row>
    <row r="361" spans="1:17" s="97" customFormat="1" ht="14.1" hidden="1" customHeight="1" x14ac:dyDescent="0.2">
      <c r="A361" s="81"/>
      <c r="B361" s="105"/>
      <c r="C361" s="99"/>
      <c r="D361" s="85" t="s">
        <v>410</v>
      </c>
      <c r="E361" s="96">
        <v>0</v>
      </c>
      <c r="F361" s="96">
        <v>0</v>
      </c>
      <c r="G361" s="89">
        <f>G$343</f>
        <v>7.34</v>
      </c>
      <c r="H361" s="86">
        <f t="shared" si="51"/>
        <v>0</v>
      </c>
      <c r="I361" s="56"/>
      <c r="J361" s="56"/>
      <c r="K361" s="56"/>
      <c r="L361" s="56"/>
      <c r="M361" s="56"/>
      <c r="N361" s="11"/>
      <c r="O361" s="104"/>
      <c r="Q361" s="56"/>
    </row>
    <row r="362" spans="1:17" s="97" customFormat="1" ht="14.1" hidden="1" customHeight="1" x14ac:dyDescent="0.2">
      <c r="A362" s="81"/>
      <c r="B362" s="105" t="s">
        <v>438</v>
      </c>
      <c r="C362" s="101" t="s">
        <v>434</v>
      </c>
      <c r="D362" s="85"/>
      <c r="E362" s="100">
        <f>SUM(E363:E364)</f>
        <v>0</v>
      </c>
      <c r="F362" s="100">
        <f>SUM(F363:F364)</f>
        <v>0</v>
      </c>
      <c r="G362" s="89"/>
      <c r="H362" s="100">
        <f>SUM(H363:H364)</f>
        <v>0</v>
      </c>
      <c r="I362" s="56"/>
      <c r="J362" s="56"/>
      <c r="K362" s="56"/>
      <c r="L362" s="56"/>
      <c r="M362" s="56"/>
      <c r="N362" s="11"/>
      <c r="O362" s="104"/>
      <c r="Q362" s="56"/>
    </row>
    <row r="363" spans="1:17" s="97" customFormat="1" ht="14.1" hidden="1" customHeight="1" x14ac:dyDescent="0.2">
      <c r="A363" s="81"/>
      <c r="B363" s="85"/>
      <c r="C363" s="99" t="s">
        <v>63</v>
      </c>
      <c r="D363" s="85" t="s">
        <v>410</v>
      </c>
      <c r="E363" s="96">
        <v>0</v>
      </c>
      <c r="F363" s="96">
        <v>0</v>
      </c>
      <c r="G363" s="89">
        <f>G$343</f>
        <v>7.34</v>
      </c>
      <c r="H363" s="86">
        <f t="shared" ref="H363:H364" si="52">F363*G363</f>
        <v>0</v>
      </c>
      <c r="I363" s="56"/>
      <c r="J363" s="56"/>
      <c r="K363" s="56"/>
      <c r="L363" s="56"/>
      <c r="M363" s="56"/>
      <c r="N363" s="11"/>
      <c r="O363" s="104"/>
      <c r="Q363" s="56"/>
    </row>
    <row r="364" spans="1:17" s="97" customFormat="1" ht="14.1" hidden="1" customHeight="1" x14ac:dyDescent="0.2">
      <c r="A364" s="81"/>
      <c r="B364" s="85"/>
      <c r="C364" s="99"/>
      <c r="D364" s="85" t="s">
        <v>410</v>
      </c>
      <c r="E364" s="96">
        <v>0</v>
      </c>
      <c r="F364" s="96">
        <v>0</v>
      </c>
      <c r="G364" s="89">
        <f>G$343</f>
        <v>7.34</v>
      </c>
      <c r="H364" s="86">
        <f t="shared" si="52"/>
        <v>0</v>
      </c>
      <c r="I364" s="56"/>
      <c r="J364" s="56"/>
      <c r="K364" s="56"/>
      <c r="L364" s="56"/>
      <c r="M364" s="56"/>
      <c r="N364" s="11"/>
      <c r="O364" s="104"/>
      <c r="Q364" s="56"/>
    </row>
    <row r="365" spans="1:17" s="97" customFormat="1" ht="14.1" customHeight="1" x14ac:dyDescent="0.2">
      <c r="A365" s="81"/>
      <c r="B365" s="28"/>
      <c r="C365" s="13"/>
      <c r="D365" s="28"/>
      <c r="E365" s="28"/>
      <c r="F365" s="87"/>
      <c r="G365" s="15"/>
      <c r="H365" s="54"/>
      <c r="I365" s="56"/>
      <c r="J365" s="56"/>
      <c r="K365" s="56"/>
      <c r="L365" s="56"/>
      <c r="M365" s="56"/>
      <c r="N365" s="11"/>
      <c r="O365" s="104"/>
      <c r="Q365" s="56"/>
    </row>
    <row r="366" spans="1:17" s="97" customFormat="1" ht="99.75" x14ac:dyDescent="0.2">
      <c r="A366" s="81"/>
      <c r="B366" s="53" t="s">
        <v>414</v>
      </c>
      <c r="C366" s="14" t="s">
        <v>416</v>
      </c>
      <c r="D366" s="53" t="s">
        <v>412</v>
      </c>
      <c r="E366" s="88">
        <f>E367+E370+E373+E376+E379+E382+E385</f>
        <v>25.6</v>
      </c>
      <c r="F366" s="88">
        <f>F367+F370+F373+F376+F379+F382+F385</f>
        <v>12.93</v>
      </c>
      <c r="G366" s="51">
        <v>553.66</v>
      </c>
      <c r="H366" s="88">
        <f>H367+H370+H373+H376+H379+H382+H385</f>
        <v>7158.8238000000001</v>
      </c>
      <c r="I366" s="56"/>
      <c r="J366" s="56"/>
      <c r="K366" s="56"/>
      <c r="L366" s="56"/>
      <c r="M366" s="56"/>
      <c r="N366" s="8">
        <f t="shared" ref="N366:N378" si="53">H366+H748</f>
        <v>14245.6718</v>
      </c>
      <c r="O366" s="104"/>
      <c r="Q366" s="56"/>
    </row>
    <row r="367" spans="1:17" s="97" customFormat="1" ht="14.1" customHeight="1" x14ac:dyDescent="0.2">
      <c r="A367" s="81"/>
      <c r="B367" s="105" t="s">
        <v>421</v>
      </c>
      <c r="C367" s="101" t="s">
        <v>202</v>
      </c>
      <c r="D367" s="85"/>
      <c r="E367" s="100">
        <f>SUM(E368:E369)</f>
        <v>8</v>
      </c>
      <c r="F367" s="100">
        <f>SUM(F368:F369)</f>
        <v>3.5</v>
      </c>
      <c r="G367" s="89"/>
      <c r="H367" s="100">
        <f>SUM(H368:H369)</f>
        <v>1937.81</v>
      </c>
      <c r="I367" s="56"/>
      <c r="J367" s="56"/>
      <c r="K367" s="56"/>
      <c r="L367" s="56"/>
      <c r="M367" s="56"/>
      <c r="N367" s="11">
        <f t="shared" si="53"/>
        <v>4152.45</v>
      </c>
      <c r="O367" s="104"/>
      <c r="Q367" s="56"/>
    </row>
    <row r="368" spans="1:17" s="97" customFormat="1" ht="14.1" customHeight="1" x14ac:dyDescent="0.2">
      <c r="A368" s="81"/>
      <c r="B368" s="105"/>
      <c r="C368" s="99" t="s">
        <v>425</v>
      </c>
      <c r="D368" s="85" t="s">
        <v>412</v>
      </c>
      <c r="E368" s="96">
        <v>4</v>
      </c>
      <c r="F368" s="52">
        <v>3.5</v>
      </c>
      <c r="G368" s="50">
        <f>G$366</f>
        <v>553.66</v>
      </c>
      <c r="H368" s="86">
        <f t="shared" ref="H368:H369" si="54">F368*G368</f>
        <v>1937.81</v>
      </c>
      <c r="I368" s="56"/>
      <c r="J368" s="56"/>
      <c r="K368" s="56"/>
      <c r="L368" s="56"/>
      <c r="M368" s="56"/>
      <c r="N368" s="11">
        <f t="shared" si="53"/>
        <v>1937.81</v>
      </c>
      <c r="O368" s="104"/>
      <c r="Q368" s="56"/>
    </row>
    <row r="369" spans="1:17" s="97" customFormat="1" ht="14.1" customHeight="1" x14ac:dyDescent="0.2">
      <c r="A369" s="81"/>
      <c r="B369" s="105"/>
      <c r="C369" s="99" t="s">
        <v>447</v>
      </c>
      <c r="D369" s="85" t="s">
        <v>412</v>
      </c>
      <c r="E369" s="96">
        <v>4</v>
      </c>
      <c r="F369" s="52">
        <v>0</v>
      </c>
      <c r="G369" s="50">
        <f>G$366</f>
        <v>553.66</v>
      </c>
      <c r="H369" s="86">
        <f t="shared" si="54"/>
        <v>0</v>
      </c>
      <c r="I369" s="56"/>
      <c r="J369" s="56"/>
      <c r="K369" s="56"/>
      <c r="L369" s="56"/>
      <c r="M369" s="56"/>
      <c r="N369" s="11">
        <f t="shared" si="53"/>
        <v>2214.64</v>
      </c>
      <c r="O369" s="104"/>
      <c r="Q369" s="56"/>
    </row>
    <row r="370" spans="1:17" s="97" customFormat="1" ht="14.1" customHeight="1" x14ac:dyDescent="0.2">
      <c r="A370" s="81"/>
      <c r="B370" s="105" t="s">
        <v>422</v>
      </c>
      <c r="C370" s="101" t="s">
        <v>203</v>
      </c>
      <c r="D370" s="85"/>
      <c r="E370" s="100">
        <f>SUM(E371:E372)</f>
        <v>6</v>
      </c>
      <c r="F370" s="100">
        <f>SUM(F371:F372)</f>
        <v>3.5</v>
      </c>
      <c r="G370" s="89"/>
      <c r="H370" s="100">
        <f>SUM(H371:H372)</f>
        <v>1937.81</v>
      </c>
      <c r="I370" s="56"/>
      <c r="J370" s="56"/>
      <c r="K370" s="56"/>
      <c r="L370" s="56"/>
      <c r="M370" s="56"/>
      <c r="N370" s="11">
        <f t="shared" si="53"/>
        <v>3598.79</v>
      </c>
      <c r="O370" s="104"/>
      <c r="Q370" s="56"/>
    </row>
    <row r="371" spans="1:17" s="97" customFormat="1" ht="14.1" customHeight="1" x14ac:dyDescent="0.2">
      <c r="A371" s="81"/>
      <c r="B371" s="105"/>
      <c r="C371" s="99" t="s">
        <v>435</v>
      </c>
      <c r="D371" s="85" t="s">
        <v>412</v>
      </c>
      <c r="E371" s="96">
        <v>3</v>
      </c>
      <c r="F371" s="52">
        <v>3.5</v>
      </c>
      <c r="G371" s="50">
        <f>G$366</f>
        <v>553.66</v>
      </c>
      <c r="H371" s="86">
        <f t="shared" ref="H371:H372" si="55">F371*G371</f>
        <v>1937.81</v>
      </c>
      <c r="I371" s="56"/>
      <c r="J371" s="56"/>
      <c r="K371" s="56"/>
      <c r="L371" s="56"/>
      <c r="M371" s="56"/>
      <c r="N371" s="11">
        <f t="shared" si="53"/>
        <v>1937.81</v>
      </c>
      <c r="O371" s="104"/>
      <c r="Q371" s="56"/>
    </row>
    <row r="372" spans="1:17" s="97" customFormat="1" ht="14.1" customHeight="1" x14ac:dyDescent="0.2">
      <c r="A372" s="81"/>
      <c r="B372" s="105"/>
      <c r="C372" s="99" t="s">
        <v>446</v>
      </c>
      <c r="D372" s="85" t="s">
        <v>412</v>
      </c>
      <c r="E372" s="96">
        <v>3</v>
      </c>
      <c r="F372" s="52">
        <v>0</v>
      </c>
      <c r="G372" s="50">
        <f>G$366</f>
        <v>553.66</v>
      </c>
      <c r="H372" s="86">
        <f t="shared" si="55"/>
        <v>0</v>
      </c>
      <c r="I372" s="56"/>
      <c r="J372" s="56"/>
      <c r="K372" s="56"/>
      <c r="L372" s="56"/>
      <c r="M372" s="56"/>
      <c r="N372" s="11">
        <f t="shared" si="53"/>
        <v>1660.98</v>
      </c>
      <c r="O372" s="104"/>
      <c r="Q372" s="56"/>
    </row>
    <row r="373" spans="1:17" s="97" customFormat="1" ht="14.1" customHeight="1" x14ac:dyDescent="0.2">
      <c r="A373" s="81"/>
      <c r="B373" s="105" t="s">
        <v>427</v>
      </c>
      <c r="C373" s="101" t="s">
        <v>204</v>
      </c>
      <c r="D373" s="85"/>
      <c r="E373" s="100">
        <f>SUM(E374:E375)</f>
        <v>9.6</v>
      </c>
      <c r="F373" s="100">
        <f>SUM(F374:F375)</f>
        <v>4.8</v>
      </c>
      <c r="G373" s="89"/>
      <c r="H373" s="100">
        <f>SUM(H374:H375)</f>
        <v>2657.5679999999998</v>
      </c>
      <c r="I373" s="56"/>
      <c r="J373" s="56"/>
      <c r="K373" s="56"/>
      <c r="L373" s="56"/>
      <c r="M373" s="56"/>
      <c r="N373" s="11">
        <f t="shared" si="53"/>
        <v>5315.1359999999995</v>
      </c>
      <c r="O373" s="104"/>
      <c r="Q373" s="56"/>
    </row>
    <row r="374" spans="1:17" s="97" customFormat="1" ht="14.1" customHeight="1" x14ac:dyDescent="0.2">
      <c r="A374" s="81"/>
      <c r="B374" s="105"/>
      <c r="C374" s="99" t="s">
        <v>436</v>
      </c>
      <c r="D374" s="85" t="s">
        <v>412</v>
      </c>
      <c r="E374" s="96">
        <v>4.8</v>
      </c>
      <c r="F374" s="52">
        <v>4.8</v>
      </c>
      <c r="G374" s="50">
        <f>G$366</f>
        <v>553.66</v>
      </c>
      <c r="H374" s="86">
        <f t="shared" ref="H374:H375" si="56">F374*G374</f>
        <v>2657.5679999999998</v>
      </c>
      <c r="I374" s="56"/>
      <c r="J374" s="56"/>
      <c r="K374" s="56"/>
      <c r="L374" s="56"/>
      <c r="M374" s="56"/>
      <c r="N374" s="11">
        <f t="shared" si="53"/>
        <v>2657.5679999999998</v>
      </c>
      <c r="O374" s="104"/>
      <c r="Q374" s="56"/>
    </row>
    <row r="375" spans="1:17" s="97" customFormat="1" ht="14.1" customHeight="1" x14ac:dyDescent="0.2">
      <c r="A375" s="81"/>
      <c r="B375" s="105"/>
      <c r="C375" s="99" t="s">
        <v>445</v>
      </c>
      <c r="D375" s="85" t="s">
        <v>412</v>
      </c>
      <c r="E375" s="96">
        <v>4.8</v>
      </c>
      <c r="F375" s="52">
        <v>0</v>
      </c>
      <c r="G375" s="50">
        <f>G$366</f>
        <v>553.66</v>
      </c>
      <c r="H375" s="86">
        <f t="shared" si="56"/>
        <v>0</v>
      </c>
      <c r="I375" s="56"/>
      <c r="J375" s="56"/>
      <c r="K375" s="56"/>
      <c r="L375" s="56"/>
      <c r="M375" s="56"/>
      <c r="N375" s="11">
        <f t="shared" si="53"/>
        <v>2657.5679999999998</v>
      </c>
      <c r="O375" s="104"/>
      <c r="Q375" s="56"/>
    </row>
    <row r="376" spans="1:17" s="97" customFormat="1" ht="14.1" customHeight="1" x14ac:dyDescent="0.2">
      <c r="A376" s="81"/>
      <c r="B376" s="105" t="s">
        <v>431</v>
      </c>
      <c r="C376" s="101" t="s">
        <v>205</v>
      </c>
      <c r="D376" s="85"/>
      <c r="E376" s="100">
        <f>SUM(E377:E378)</f>
        <v>2</v>
      </c>
      <c r="F376" s="100">
        <f>SUM(F377:F378)</f>
        <v>1.1299999999999999</v>
      </c>
      <c r="G376" s="89"/>
      <c r="H376" s="100">
        <f>SUM(H377:H378)</f>
        <v>625.6357999999999</v>
      </c>
      <c r="I376" s="56"/>
      <c r="J376" s="56"/>
      <c r="K376" s="56"/>
      <c r="L376" s="56"/>
      <c r="M376" s="56"/>
      <c r="N376" s="11">
        <f t="shared" si="53"/>
        <v>1179.2957999999999</v>
      </c>
      <c r="O376" s="104"/>
      <c r="Q376" s="56"/>
    </row>
    <row r="377" spans="1:17" s="97" customFormat="1" ht="14.1" customHeight="1" x14ac:dyDescent="0.2">
      <c r="A377" s="81"/>
      <c r="B377" s="105"/>
      <c r="C377" s="99" t="s">
        <v>424</v>
      </c>
      <c r="D377" s="85" t="s">
        <v>412</v>
      </c>
      <c r="E377" s="96">
        <v>1</v>
      </c>
      <c r="F377" s="52">
        <v>1.1299999999999999</v>
      </c>
      <c r="G377" s="50">
        <f>G$366</f>
        <v>553.66</v>
      </c>
      <c r="H377" s="86">
        <f t="shared" ref="H377:H378" si="57">F377*G377</f>
        <v>625.6357999999999</v>
      </c>
      <c r="I377" s="56"/>
      <c r="J377" s="56"/>
      <c r="K377" s="56"/>
      <c r="L377" s="56"/>
      <c r="M377" s="56"/>
      <c r="N377" s="11">
        <f t="shared" si="53"/>
        <v>625.6357999999999</v>
      </c>
      <c r="O377" s="104"/>
      <c r="Q377" s="56"/>
    </row>
    <row r="378" spans="1:17" s="97" customFormat="1" ht="14.1" customHeight="1" x14ac:dyDescent="0.2">
      <c r="A378" s="81"/>
      <c r="B378" s="105"/>
      <c r="C378" s="99" t="s">
        <v>423</v>
      </c>
      <c r="D378" s="85" t="s">
        <v>412</v>
      </c>
      <c r="E378" s="96">
        <v>1</v>
      </c>
      <c r="F378" s="52">
        <v>0</v>
      </c>
      <c r="G378" s="50">
        <f>G$366</f>
        <v>553.66</v>
      </c>
      <c r="H378" s="86">
        <f t="shared" si="57"/>
        <v>0</v>
      </c>
      <c r="I378" s="56"/>
      <c r="J378" s="56"/>
      <c r="K378" s="56"/>
      <c r="L378" s="56"/>
      <c r="M378" s="56"/>
      <c r="N378" s="11">
        <f t="shared" si="53"/>
        <v>553.66</v>
      </c>
      <c r="O378" s="104"/>
      <c r="Q378" s="56"/>
    </row>
    <row r="379" spans="1:17" s="97" customFormat="1" ht="14.1" hidden="1" customHeight="1" x14ac:dyDescent="0.2">
      <c r="A379" s="81"/>
      <c r="B379" s="105" t="s">
        <v>432</v>
      </c>
      <c r="C379" s="101" t="s">
        <v>206</v>
      </c>
      <c r="D379" s="85"/>
      <c r="E379" s="100">
        <f>SUM(E380:E381)</f>
        <v>0</v>
      </c>
      <c r="F379" s="100">
        <f>SUM(F380:F381)</f>
        <v>0</v>
      </c>
      <c r="G379" s="89"/>
      <c r="H379" s="100">
        <f>SUM(H380:H381)</f>
        <v>0</v>
      </c>
      <c r="I379" s="56"/>
      <c r="J379" s="56"/>
      <c r="K379" s="56"/>
      <c r="L379" s="56"/>
      <c r="M379" s="56"/>
      <c r="N379" s="11"/>
      <c r="O379" s="104"/>
      <c r="Q379" s="56"/>
    </row>
    <row r="380" spans="1:17" s="97" customFormat="1" ht="14.1" hidden="1" customHeight="1" x14ac:dyDescent="0.2">
      <c r="A380" s="81"/>
      <c r="B380" s="105"/>
      <c r="C380" s="99" t="s">
        <v>112</v>
      </c>
      <c r="D380" s="85" t="s">
        <v>412</v>
      </c>
      <c r="E380" s="96">
        <v>0</v>
      </c>
      <c r="F380" s="52">
        <v>0</v>
      </c>
      <c r="G380" s="50">
        <f>G$366</f>
        <v>553.66</v>
      </c>
      <c r="H380" s="86">
        <f t="shared" ref="H380" si="58">F380*G380</f>
        <v>0</v>
      </c>
      <c r="I380" s="56"/>
      <c r="J380" s="56"/>
      <c r="K380" s="56"/>
      <c r="L380" s="56"/>
      <c r="M380" s="56"/>
      <c r="N380" s="11"/>
      <c r="O380" s="104"/>
      <c r="Q380" s="56"/>
    </row>
    <row r="381" spans="1:17" s="97" customFormat="1" ht="14.1" hidden="1" customHeight="1" x14ac:dyDescent="0.2">
      <c r="A381" s="81"/>
      <c r="B381" s="105"/>
      <c r="C381" s="99"/>
      <c r="D381" s="85"/>
      <c r="E381" s="96"/>
      <c r="F381" s="52"/>
      <c r="G381" s="50"/>
      <c r="H381" s="86"/>
      <c r="I381" s="56"/>
      <c r="J381" s="56"/>
      <c r="K381" s="56"/>
      <c r="L381" s="56"/>
      <c r="M381" s="56"/>
      <c r="N381" s="11"/>
      <c r="O381" s="104"/>
      <c r="Q381" s="56"/>
    </row>
    <row r="382" spans="1:17" s="97" customFormat="1" ht="14.1" hidden="1" customHeight="1" x14ac:dyDescent="0.2">
      <c r="A382" s="81"/>
      <c r="B382" s="105" t="s">
        <v>433</v>
      </c>
      <c r="C382" s="101" t="s">
        <v>418</v>
      </c>
      <c r="D382" s="85"/>
      <c r="E382" s="100">
        <f>SUM(E383:E384)</f>
        <v>0</v>
      </c>
      <c r="F382" s="100">
        <f>SUM(F383:F384)</f>
        <v>0</v>
      </c>
      <c r="G382" s="89"/>
      <c r="H382" s="100">
        <f>SUM(H383:H384)</f>
        <v>0</v>
      </c>
      <c r="I382" s="56"/>
      <c r="J382" s="56"/>
      <c r="K382" s="56"/>
      <c r="L382" s="56"/>
      <c r="M382" s="56"/>
      <c r="N382" s="11"/>
      <c r="O382" s="104"/>
      <c r="Q382" s="56"/>
    </row>
    <row r="383" spans="1:17" s="97" customFormat="1" ht="14.1" hidden="1" customHeight="1" x14ac:dyDescent="0.2">
      <c r="A383" s="81"/>
      <c r="B383" s="105"/>
      <c r="C383" s="99" t="s">
        <v>437</v>
      </c>
      <c r="D383" s="85" t="s">
        <v>412</v>
      </c>
      <c r="E383" s="96">
        <v>0</v>
      </c>
      <c r="F383" s="52">
        <v>0</v>
      </c>
      <c r="G383" s="50">
        <f>G$366</f>
        <v>553.66</v>
      </c>
      <c r="H383" s="86">
        <f t="shared" ref="H383" si="59">F383*G383</f>
        <v>0</v>
      </c>
      <c r="I383" s="56"/>
      <c r="J383" s="56"/>
      <c r="K383" s="56"/>
      <c r="L383" s="56"/>
      <c r="M383" s="56"/>
      <c r="N383" s="11"/>
      <c r="O383" s="104"/>
      <c r="Q383" s="56"/>
    </row>
    <row r="384" spans="1:17" s="97" customFormat="1" ht="14.1" hidden="1" customHeight="1" x14ac:dyDescent="0.2">
      <c r="A384" s="81"/>
      <c r="B384" s="105"/>
      <c r="C384" s="99"/>
      <c r="D384" s="85"/>
      <c r="E384" s="96"/>
      <c r="F384" s="52"/>
      <c r="G384" s="50"/>
      <c r="H384" s="86"/>
      <c r="I384" s="56"/>
      <c r="J384" s="56"/>
      <c r="K384" s="56"/>
      <c r="L384" s="56"/>
      <c r="M384" s="56"/>
      <c r="N384" s="11"/>
      <c r="O384" s="104"/>
      <c r="Q384" s="56"/>
    </row>
    <row r="385" spans="1:17" s="97" customFormat="1" ht="14.1" hidden="1" customHeight="1" x14ac:dyDescent="0.2">
      <c r="A385" s="81"/>
      <c r="B385" s="105" t="s">
        <v>439</v>
      </c>
      <c r="C385" s="101" t="s">
        <v>434</v>
      </c>
      <c r="D385" s="85"/>
      <c r="E385" s="100">
        <f>SUM(E386:E387)</f>
        <v>0</v>
      </c>
      <c r="F385" s="100">
        <f>SUM(F386:F387)</f>
        <v>0</v>
      </c>
      <c r="G385" s="89"/>
      <c r="H385" s="100">
        <f>SUM(H386:H387)</f>
        <v>0</v>
      </c>
      <c r="I385" s="56"/>
      <c r="J385" s="56"/>
      <c r="K385" s="56"/>
      <c r="L385" s="56"/>
      <c r="M385" s="56"/>
      <c r="N385" s="11"/>
      <c r="O385" s="104"/>
      <c r="Q385" s="56"/>
    </row>
    <row r="386" spans="1:17" ht="14.1" hidden="1" customHeight="1" x14ac:dyDescent="0.2">
      <c r="A386" s="81"/>
      <c r="B386" s="85"/>
      <c r="C386" s="99" t="s">
        <v>63</v>
      </c>
      <c r="D386" s="85" t="s">
        <v>412</v>
      </c>
      <c r="E386" s="96">
        <v>0</v>
      </c>
      <c r="F386" s="52">
        <v>0</v>
      </c>
      <c r="G386" s="50">
        <f>G$366</f>
        <v>553.66</v>
      </c>
      <c r="H386" s="86">
        <f t="shared" ref="H386" si="60">F386*G386</f>
        <v>0</v>
      </c>
      <c r="N386" s="11"/>
      <c r="O386" s="104"/>
    </row>
    <row r="387" spans="1:17" ht="14.1" hidden="1" customHeight="1" x14ac:dyDescent="0.2">
      <c r="A387" s="81"/>
      <c r="B387" s="85"/>
      <c r="C387" s="99"/>
      <c r="D387" s="85"/>
      <c r="E387" s="96"/>
      <c r="F387" s="52"/>
      <c r="G387" s="50"/>
      <c r="H387" s="86"/>
      <c r="N387" s="11"/>
      <c r="O387" s="104"/>
    </row>
    <row r="388" spans="1:17" ht="14.1" customHeight="1" x14ac:dyDescent="0.2">
      <c r="A388" s="81"/>
      <c r="B388" s="28"/>
      <c r="C388" s="13"/>
      <c r="D388" s="28"/>
      <c r="E388" s="28"/>
      <c r="F388" s="87"/>
      <c r="G388" s="15"/>
      <c r="H388" s="54"/>
      <c r="N388" s="11"/>
      <c r="O388" s="104"/>
    </row>
    <row r="389" spans="1:17" x14ac:dyDescent="0.2">
      <c r="B389" s="1"/>
      <c r="C389" s="1"/>
      <c r="D389" s="1"/>
      <c r="E389" s="1"/>
      <c r="F389" s="1"/>
      <c r="G389" s="1"/>
      <c r="H389" s="1"/>
      <c r="O389" s="104"/>
      <c r="P389" s="106"/>
    </row>
    <row r="390" spans="1:17" ht="30" customHeight="1" x14ac:dyDescent="0.2">
      <c r="B390" s="60"/>
      <c r="C390" s="115" t="s">
        <v>451</v>
      </c>
      <c r="D390" s="116"/>
      <c r="E390" s="114"/>
      <c r="F390" s="78"/>
      <c r="G390" s="78" t="s">
        <v>311</v>
      </c>
      <c r="H390" s="79">
        <f>H391+H400+H407+H408+H409+H410</f>
        <v>219135.58709999998</v>
      </c>
      <c r="O390" s="104"/>
      <c r="P390" s="106"/>
    </row>
    <row r="391" spans="1:17" ht="30" customHeight="1" x14ac:dyDescent="0.2">
      <c r="B391" s="21">
        <v>1</v>
      </c>
      <c r="C391" s="22" t="s">
        <v>309</v>
      </c>
      <c r="D391" s="21" t="s">
        <v>50</v>
      </c>
      <c r="E391" s="24">
        <f t="shared" ref="E391" si="61">SUM(E392:E399)</f>
        <v>246398.45</v>
      </c>
      <c r="F391" s="24">
        <f t="shared" ref="F391" si="62">SUM(F392:F399)</f>
        <v>279515.60000000003</v>
      </c>
      <c r="G391" s="41"/>
      <c r="H391" s="24">
        <f>SUM(H392:H399)</f>
        <v>156735.4241</v>
      </c>
      <c r="O391" s="104"/>
      <c r="P391" s="106"/>
    </row>
    <row r="392" spans="1:17" ht="15.95" customHeight="1" x14ac:dyDescent="0.2">
      <c r="B392" s="28" t="s">
        <v>58</v>
      </c>
      <c r="C392" s="29" t="s">
        <v>209</v>
      </c>
      <c r="D392" s="28" t="s">
        <v>50</v>
      </c>
      <c r="E392" s="15">
        <f>E429</f>
        <v>31721.8</v>
      </c>
      <c r="F392" s="15">
        <f>F429</f>
        <v>31721.8</v>
      </c>
      <c r="G392" s="42"/>
      <c r="H392" s="15">
        <f>H429</f>
        <v>16495.336000000003</v>
      </c>
      <c r="O392" s="104"/>
      <c r="P392" s="106"/>
    </row>
    <row r="393" spans="1:17" ht="15.95" customHeight="1" x14ac:dyDescent="0.2">
      <c r="B393" s="28" t="s">
        <v>59</v>
      </c>
      <c r="C393" s="29" t="s">
        <v>208</v>
      </c>
      <c r="D393" s="28" t="s">
        <v>50</v>
      </c>
      <c r="E393" s="15">
        <f>E435</f>
        <v>4800</v>
      </c>
      <c r="F393" s="15">
        <f>F435</f>
        <v>4800</v>
      </c>
      <c r="G393" s="42"/>
      <c r="H393" s="15">
        <f>H435</f>
        <v>2496</v>
      </c>
      <c r="O393" s="104"/>
      <c r="P393" s="106"/>
    </row>
    <row r="394" spans="1:17" ht="15.95" customHeight="1" x14ac:dyDescent="0.2">
      <c r="B394" s="28" t="s">
        <v>64</v>
      </c>
      <c r="C394" s="29" t="s">
        <v>202</v>
      </c>
      <c r="D394" s="28" t="s">
        <v>50</v>
      </c>
      <c r="E394" s="15">
        <f>E439</f>
        <v>66498.47</v>
      </c>
      <c r="F394" s="15">
        <f>F439</f>
        <v>66498.47</v>
      </c>
      <c r="G394" s="42"/>
      <c r="H394" s="15">
        <f>H439</f>
        <v>33914.219700000001</v>
      </c>
      <c r="O394" s="104"/>
      <c r="P394" s="106"/>
    </row>
    <row r="395" spans="1:17" ht="15.95" customHeight="1" x14ac:dyDescent="0.2">
      <c r="B395" s="28" t="s">
        <v>65</v>
      </c>
      <c r="C395" s="29" t="s">
        <v>203</v>
      </c>
      <c r="D395" s="28" t="s">
        <v>50</v>
      </c>
      <c r="E395" s="15">
        <f>E472</f>
        <v>28987.86</v>
      </c>
      <c r="F395" s="15">
        <f>F472</f>
        <v>28987.86</v>
      </c>
      <c r="G395" s="42"/>
      <c r="H395" s="15">
        <f>H472</f>
        <v>14493.93</v>
      </c>
      <c r="O395" s="104"/>
      <c r="P395" s="106"/>
    </row>
    <row r="396" spans="1:17" ht="15.95" customHeight="1" x14ac:dyDescent="0.2">
      <c r="B396" s="28" t="s">
        <v>66</v>
      </c>
      <c r="C396" s="29" t="s">
        <v>204</v>
      </c>
      <c r="D396" s="28" t="s">
        <v>50</v>
      </c>
      <c r="E396" s="15">
        <f>E494</f>
        <v>76263.299999999988</v>
      </c>
      <c r="F396" s="15">
        <f>F494</f>
        <v>76263.299999999988</v>
      </c>
      <c r="G396" s="42"/>
      <c r="H396" s="15">
        <f>H494</f>
        <v>53384.31</v>
      </c>
      <c r="O396" s="104"/>
      <c r="P396" s="106"/>
    </row>
    <row r="397" spans="1:17" ht="15.95" customHeight="1" x14ac:dyDescent="0.2">
      <c r="B397" s="28" t="s">
        <v>67</v>
      </c>
      <c r="C397" s="29" t="s">
        <v>205</v>
      </c>
      <c r="D397" s="28" t="s">
        <v>50</v>
      </c>
      <c r="E397" s="15">
        <f>E518</f>
        <v>5009.87</v>
      </c>
      <c r="F397" s="15">
        <f>F518</f>
        <v>5009.87</v>
      </c>
      <c r="G397" s="42"/>
      <c r="H397" s="15">
        <f>H518</f>
        <v>2104.1453999999999</v>
      </c>
      <c r="O397" s="104"/>
      <c r="P397" s="106"/>
    </row>
    <row r="398" spans="1:17" ht="15.95" customHeight="1" x14ac:dyDescent="0.2">
      <c r="B398" s="28" t="s">
        <v>115</v>
      </c>
      <c r="C398" s="29" t="s">
        <v>206</v>
      </c>
      <c r="D398" s="28" t="s">
        <v>50</v>
      </c>
      <c r="E398" s="15">
        <f>E522</f>
        <v>27505.45</v>
      </c>
      <c r="F398" s="15">
        <f>F522</f>
        <v>55010.9</v>
      </c>
      <c r="G398" s="42"/>
      <c r="H398" s="15">
        <f>H522</f>
        <v>30255.995000000003</v>
      </c>
      <c r="O398" s="104"/>
      <c r="P398" s="106"/>
    </row>
    <row r="399" spans="1:17" ht="15.95" customHeight="1" x14ac:dyDescent="0.2">
      <c r="B399" s="28" t="s">
        <v>116</v>
      </c>
      <c r="C399" s="29" t="s">
        <v>207</v>
      </c>
      <c r="D399" s="28" t="s">
        <v>50</v>
      </c>
      <c r="E399" s="15">
        <f>E567</f>
        <v>5611.7</v>
      </c>
      <c r="F399" s="15">
        <f>F567</f>
        <v>11223.4</v>
      </c>
      <c r="G399" s="42"/>
      <c r="H399" s="15">
        <f>H567</f>
        <v>3591.4879999999998</v>
      </c>
      <c r="O399" s="104"/>
      <c r="P399" s="106"/>
    </row>
    <row r="400" spans="1:17" ht="30" customHeight="1" x14ac:dyDescent="0.2">
      <c r="B400" s="16">
        <v>2</v>
      </c>
      <c r="C400" s="17" t="s">
        <v>210</v>
      </c>
      <c r="D400" s="16" t="s">
        <v>50</v>
      </c>
      <c r="E400" s="26">
        <f t="shared" ref="E400" si="63">SUM(E401:E406)</f>
        <v>209876.65000000002</v>
      </c>
      <c r="F400" s="26">
        <f t="shared" ref="F400" si="64">SUM(F401:F406)</f>
        <v>209876.65000000002</v>
      </c>
      <c r="G400" s="43"/>
      <c r="H400" s="26">
        <f>SUM(H401:H406)</f>
        <v>8395.0659999999989</v>
      </c>
      <c r="O400" s="104"/>
      <c r="P400" s="106"/>
    </row>
    <row r="401" spans="2:16" ht="15.95" customHeight="1" x14ac:dyDescent="0.2">
      <c r="B401" s="28" t="s">
        <v>60</v>
      </c>
      <c r="C401" s="29" t="s">
        <v>202</v>
      </c>
      <c r="D401" s="28" t="s">
        <v>50</v>
      </c>
      <c r="E401" s="15">
        <f>E573</f>
        <v>66498.47</v>
      </c>
      <c r="F401" s="15">
        <f>F573</f>
        <v>66498.47</v>
      </c>
      <c r="G401" s="42"/>
      <c r="H401" s="15">
        <f>H573</f>
        <v>2659.9387999999994</v>
      </c>
      <c r="O401" s="104"/>
      <c r="P401" s="106"/>
    </row>
    <row r="402" spans="2:16" ht="15.95" customHeight="1" x14ac:dyDescent="0.2">
      <c r="B402" s="28" t="s">
        <v>61</v>
      </c>
      <c r="C402" s="29" t="s">
        <v>203</v>
      </c>
      <c r="D402" s="28" t="s">
        <v>50</v>
      </c>
      <c r="E402" s="15">
        <f>E606</f>
        <v>28987.86</v>
      </c>
      <c r="F402" s="15">
        <f>F606</f>
        <v>28987.86</v>
      </c>
      <c r="G402" s="42"/>
      <c r="H402" s="15">
        <f>H606</f>
        <v>1159.5144</v>
      </c>
      <c r="O402" s="104"/>
      <c r="P402" s="106"/>
    </row>
    <row r="403" spans="2:16" ht="15.95" customHeight="1" x14ac:dyDescent="0.2">
      <c r="B403" s="28" t="s">
        <v>263</v>
      </c>
      <c r="C403" s="29" t="s">
        <v>204</v>
      </c>
      <c r="D403" s="28" t="s">
        <v>50</v>
      </c>
      <c r="E403" s="15">
        <f>E628</f>
        <v>76263.299999999988</v>
      </c>
      <c r="F403" s="15">
        <f>F628</f>
        <v>76263.299999999988</v>
      </c>
      <c r="G403" s="42"/>
      <c r="H403" s="15">
        <f>H628</f>
        <v>3050.5320000000002</v>
      </c>
    </row>
    <row r="404" spans="2:16" ht="15.95" customHeight="1" x14ac:dyDescent="0.2">
      <c r="B404" s="28" t="s">
        <v>286</v>
      </c>
      <c r="C404" s="29" t="s">
        <v>205</v>
      </c>
      <c r="D404" s="28" t="s">
        <v>50</v>
      </c>
      <c r="E404" s="15">
        <f>E652</f>
        <v>5009.87</v>
      </c>
      <c r="F404" s="15">
        <f>F652</f>
        <v>5009.87</v>
      </c>
      <c r="G404" s="42"/>
      <c r="H404" s="15">
        <f>H652</f>
        <v>200.3948</v>
      </c>
    </row>
    <row r="405" spans="2:16" ht="15.95" customHeight="1" x14ac:dyDescent="0.2">
      <c r="B405" s="28" t="s">
        <v>289</v>
      </c>
      <c r="C405" s="29" t="s">
        <v>206</v>
      </c>
      <c r="D405" s="28" t="s">
        <v>50</v>
      </c>
      <c r="E405" s="15">
        <f>E656</f>
        <v>27505.45</v>
      </c>
      <c r="F405" s="15">
        <f>F656</f>
        <v>27505.45</v>
      </c>
      <c r="G405" s="42"/>
      <c r="H405" s="15">
        <f>H656</f>
        <v>1100.2180000000001</v>
      </c>
    </row>
    <row r="406" spans="2:16" ht="15.95" customHeight="1" x14ac:dyDescent="0.2">
      <c r="B406" s="28" t="s">
        <v>306</v>
      </c>
      <c r="C406" s="29" t="s">
        <v>207</v>
      </c>
      <c r="D406" s="28" t="s">
        <v>50</v>
      </c>
      <c r="E406" s="15">
        <f>E701</f>
        <v>5611.7</v>
      </c>
      <c r="F406" s="15">
        <f>F701</f>
        <v>5611.7</v>
      </c>
      <c r="G406" s="42"/>
      <c r="H406" s="15">
        <f>H701</f>
        <v>224.46799999999999</v>
      </c>
    </row>
    <row r="407" spans="2:16" ht="30" customHeight="1" x14ac:dyDescent="0.2">
      <c r="B407" s="18">
        <v>3</v>
      </c>
      <c r="C407" s="19" t="s">
        <v>312</v>
      </c>
      <c r="D407" s="18" t="s">
        <v>50</v>
      </c>
      <c r="E407" s="25">
        <f>E705</f>
        <v>2432</v>
      </c>
      <c r="F407" s="25">
        <f>F705</f>
        <v>2432</v>
      </c>
      <c r="G407" s="44"/>
      <c r="H407" s="25">
        <f>H705</f>
        <v>4328.96</v>
      </c>
    </row>
    <row r="408" spans="2:16" ht="30" customHeight="1" x14ac:dyDescent="0.2">
      <c r="B408" s="33">
        <v>4</v>
      </c>
      <c r="C408" s="34" t="s">
        <v>316</v>
      </c>
      <c r="D408" s="33" t="s">
        <v>50</v>
      </c>
      <c r="E408" s="35">
        <f>E709</f>
        <v>481.97</v>
      </c>
      <c r="F408" s="35">
        <f>F709</f>
        <v>481.97</v>
      </c>
      <c r="G408" s="48"/>
      <c r="H408" s="47">
        <f>H709</f>
        <v>1783.2890000000002</v>
      </c>
    </row>
    <row r="409" spans="2:16" ht="30" customHeight="1" x14ac:dyDescent="0.2">
      <c r="B409" s="61">
        <v>5</v>
      </c>
      <c r="C409" s="62" t="s">
        <v>388</v>
      </c>
      <c r="D409" s="61"/>
      <c r="E409" s="63">
        <f t="shared" ref="E409" si="65">E712</f>
        <v>46</v>
      </c>
      <c r="F409" s="63">
        <f t="shared" ref="F409" si="66">F712</f>
        <v>46</v>
      </c>
      <c r="G409" s="63"/>
      <c r="H409" s="63">
        <f>H712</f>
        <v>8510</v>
      </c>
    </row>
    <row r="410" spans="2:16" ht="30" customHeight="1" x14ac:dyDescent="0.2">
      <c r="B410" s="90">
        <v>6</v>
      </c>
      <c r="C410" s="91" t="s">
        <v>407</v>
      </c>
      <c r="D410" s="90" t="s">
        <v>408</v>
      </c>
      <c r="E410" s="90"/>
      <c r="F410" s="92"/>
      <c r="G410" s="92"/>
      <c r="H410" s="92">
        <f>H411+H419</f>
        <v>39382.847999999998</v>
      </c>
    </row>
    <row r="411" spans="2:16" ht="30" customHeight="1" x14ac:dyDescent="0.2">
      <c r="B411" s="28" t="s">
        <v>413</v>
      </c>
      <c r="C411" s="66" t="s">
        <v>409</v>
      </c>
      <c r="D411" s="28" t="s">
        <v>410</v>
      </c>
      <c r="E411" s="15">
        <f>SUM(E412:E418)</f>
        <v>8400</v>
      </c>
      <c r="F411" s="15">
        <f>SUM(F412:F418)</f>
        <v>4400</v>
      </c>
      <c r="G411" s="15"/>
      <c r="H411" s="15">
        <f>SUM(H412:H418)</f>
        <v>32296</v>
      </c>
    </row>
    <row r="412" spans="2:16" ht="15.95" customHeight="1" x14ac:dyDescent="0.2">
      <c r="B412" s="28" t="s">
        <v>419</v>
      </c>
      <c r="C412" s="66" t="s">
        <v>202</v>
      </c>
      <c r="D412" s="28" t="s">
        <v>410</v>
      </c>
      <c r="E412" s="15">
        <f>E726</f>
        <v>2400</v>
      </c>
      <c r="F412" s="15">
        <f>F726</f>
        <v>1400</v>
      </c>
      <c r="G412" s="15"/>
      <c r="H412" s="15">
        <f>H726</f>
        <v>10276</v>
      </c>
    </row>
    <row r="413" spans="2:16" ht="15.95" customHeight="1" x14ac:dyDescent="0.2">
      <c r="B413" s="28" t="s">
        <v>420</v>
      </c>
      <c r="C413" s="66" t="s">
        <v>203</v>
      </c>
      <c r="D413" s="28" t="s">
        <v>410</v>
      </c>
      <c r="E413" s="15">
        <f>E729</f>
        <v>2000</v>
      </c>
      <c r="F413" s="15">
        <f>F729</f>
        <v>1000</v>
      </c>
      <c r="G413" s="15"/>
      <c r="H413" s="15">
        <f>H729</f>
        <v>7340</v>
      </c>
    </row>
    <row r="414" spans="2:16" ht="15.95" customHeight="1" x14ac:dyDescent="0.2">
      <c r="B414" s="28" t="s">
        <v>426</v>
      </c>
      <c r="C414" s="66" t="s">
        <v>204</v>
      </c>
      <c r="D414" s="28" t="s">
        <v>410</v>
      </c>
      <c r="E414" s="15">
        <f>E732</f>
        <v>2000</v>
      </c>
      <c r="F414" s="15">
        <f>F732</f>
        <v>1000</v>
      </c>
      <c r="G414" s="15"/>
      <c r="H414" s="15">
        <f>H732</f>
        <v>7340</v>
      </c>
    </row>
    <row r="415" spans="2:16" ht="15.95" customHeight="1" x14ac:dyDescent="0.2">
      <c r="B415" s="28" t="s">
        <v>428</v>
      </c>
      <c r="C415" s="66" t="s">
        <v>205</v>
      </c>
      <c r="D415" s="28" t="s">
        <v>410</v>
      </c>
      <c r="E415" s="15">
        <f>E735</f>
        <v>2000</v>
      </c>
      <c r="F415" s="15">
        <f>F735</f>
        <v>1000</v>
      </c>
      <c r="G415" s="15"/>
      <c r="H415" s="15">
        <f>H735</f>
        <v>7340</v>
      </c>
    </row>
    <row r="416" spans="2:16" ht="15.95" customHeight="1" x14ac:dyDescent="0.2">
      <c r="B416" s="28" t="s">
        <v>429</v>
      </c>
      <c r="C416" s="66" t="s">
        <v>206</v>
      </c>
      <c r="D416" s="28" t="s">
        <v>410</v>
      </c>
      <c r="E416" s="15">
        <f>E738</f>
        <v>0</v>
      </c>
      <c r="F416" s="15">
        <f>F738</f>
        <v>0</v>
      </c>
      <c r="G416" s="15"/>
      <c r="H416" s="15">
        <f>H738</f>
        <v>0</v>
      </c>
    </row>
    <row r="417" spans="2:8" ht="15.95" customHeight="1" x14ac:dyDescent="0.2">
      <c r="B417" s="28" t="s">
        <v>430</v>
      </c>
      <c r="C417" s="66" t="s">
        <v>418</v>
      </c>
      <c r="D417" s="28" t="s">
        <v>410</v>
      </c>
      <c r="E417" s="15">
        <f>E741</f>
        <v>0</v>
      </c>
      <c r="F417" s="15">
        <f>F741</f>
        <v>0</v>
      </c>
      <c r="G417" s="15"/>
      <c r="H417" s="15">
        <f>H741</f>
        <v>0</v>
      </c>
    </row>
    <row r="418" spans="2:8" ht="15.95" customHeight="1" x14ac:dyDescent="0.2">
      <c r="B418" s="28" t="s">
        <v>438</v>
      </c>
      <c r="C418" s="66" t="s">
        <v>434</v>
      </c>
      <c r="D418" s="28" t="s">
        <v>410</v>
      </c>
      <c r="E418" s="15">
        <f>E744</f>
        <v>0</v>
      </c>
      <c r="F418" s="15">
        <f>F744</f>
        <v>0</v>
      </c>
      <c r="G418" s="15"/>
      <c r="H418" s="15">
        <f>H744</f>
        <v>0</v>
      </c>
    </row>
    <row r="419" spans="2:8" ht="30" x14ac:dyDescent="0.2">
      <c r="B419" s="28" t="s">
        <v>414</v>
      </c>
      <c r="C419" s="66" t="s">
        <v>411</v>
      </c>
      <c r="D419" s="28" t="s">
        <v>412</v>
      </c>
      <c r="E419" s="95">
        <f>SUM(E420:E426)</f>
        <v>25.6</v>
      </c>
      <c r="F419" s="95">
        <f>SUM(F420:F426)</f>
        <v>12.8</v>
      </c>
      <c r="G419" s="15"/>
      <c r="H419" s="95">
        <f>SUM(H420:H426)</f>
        <v>7086.848</v>
      </c>
    </row>
    <row r="420" spans="2:8" ht="15.95" customHeight="1" x14ac:dyDescent="0.2">
      <c r="B420" s="28" t="s">
        <v>421</v>
      </c>
      <c r="C420" s="66" t="s">
        <v>202</v>
      </c>
      <c r="D420" s="28" t="s">
        <v>412</v>
      </c>
      <c r="E420" s="95">
        <f>E749</f>
        <v>8</v>
      </c>
      <c r="F420" s="95">
        <f>F749</f>
        <v>4</v>
      </c>
      <c r="G420" s="15"/>
      <c r="H420" s="95">
        <f>H749</f>
        <v>2214.64</v>
      </c>
    </row>
    <row r="421" spans="2:8" ht="15.95" customHeight="1" x14ac:dyDescent="0.2">
      <c r="B421" s="28" t="s">
        <v>422</v>
      </c>
      <c r="C421" s="66" t="s">
        <v>203</v>
      </c>
      <c r="D421" s="28" t="s">
        <v>412</v>
      </c>
      <c r="E421" s="95">
        <f>E752</f>
        <v>6</v>
      </c>
      <c r="F421" s="95">
        <f>F752</f>
        <v>3</v>
      </c>
      <c r="G421" s="15"/>
      <c r="H421" s="95">
        <f>H752</f>
        <v>1660.98</v>
      </c>
    </row>
    <row r="422" spans="2:8" ht="15.95" customHeight="1" x14ac:dyDescent="0.2">
      <c r="B422" s="28" t="s">
        <v>427</v>
      </c>
      <c r="C422" s="66" t="s">
        <v>204</v>
      </c>
      <c r="D422" s="28" t="s">
        <v>412</v>
      </c>
      <c r="E422" s="95">
        <f>E755</f>
        <v>9.6</v>
      </c>
      <c r="F422" s="95">
        <f>F755</f>
        <v>4.8</v>
      </c>
      <c r="G422" s="15"/>
      <c r="H422" s="95">
        <f>H755</f>
        <v>2657.5679999999998</v>
      </c>
    </row>
    <row r="423" spans="2:8" ht="15.95" customHeight="1" x14ac:dyDescent="0.2">
      <c r="B423" s="28" t="s">
        <v>431</v>
      </c>
      <c r="C423" s="66" t="s">
        <v>205</v>
      </c>
      <c r="D423" s="28" t="s">
        <v>412</v>
      </c>
      <c r="E423" s="95">
        <f>E758</f>
        <v>2</v>
      </c>
      <c r="F423" s="95">
        <f>F758</f>
        <v>1</v>
      </c>
      <c r="G423" s="15"/>
      <c r="H423" s="95">
        <f>H758</f>
        <v>553.66</v>
      </c>
    </row>
    <row r="424" spans="2:8" ht="15.95" customHeight="1" x14ac:dyDescent="0.2">
      <c r="B424" s="28" t="s">
        <v>432</v>
      </c>
      <c r="C424" s="66" t="s">
        <v>206</v>
      </c>
      <c r="D424" s="28" t="s">
        <v>412</v>
      </c>
      <c r="E424" s="95">
        <f>E761</f>
        <v>0</v>
      </c>
      <c r="F424" s="95">
        <f>F761</f>
        <v>0</v>
      </c>
      <c r="G424" s="15"/>
      <c r="H424" s="95">
        <f>H761</f>
        <v>0</v>
      </c>
    </row>
    <row r="425" spans="2:8" ht="15.95" customHeight="1" x14ac:dyDescent="0.2">
      <c r="B425" s="28" t="s">
        <v>433</v>
      </c>
      <c r="C425" s="66" t="s">
        <v>418</v>
      </c>
      <c r="D425" s="28" t="s">
        <v>412</v>
      </c>
      <c r="E425" s="95">
        <f>E764</f>
        <v>0</v>
      </c>
      <c r="F425" s="95">
        <f>F764</f>
        <v>0</v>
      </c>
      <c r="G425" s="15"/>
      <c r="H425" s="95">
        <f>H764</f>
        <v>0</v>
      </c>
    </row>
    <row r="426" spans="2:8" ht="15.95" customHeight="1" x14ac:dyDescent="0.2">
      <c r="B426" s="28" t="s">
        <v>439</v>
      </c>
      <c r="C426" s="66" t="s">
        <v>434</v>
      </c>
      <c r="D426" s="28" t="s">
        <v>412</v>
      </c>
      <c r="E426" s="95">
        <f>E767</f>
        <v>0</v>
      </c>
      <c r="F426" s="95">
        <f>F767</f>
        <v>0</v>
      </c>
      <c r="G426" s="15"/>
      <c r="H426" s="95">
        <f>H767</f>
        <v>0</v>
      </c>
    </row>
    <row r="427" spans="2:8" x14ac:dyDescent="0.2">
      <c r="B427" s="30"/>
      <c r="C427" s="30"/>
      <c r="D427" s="30"/>
      <c r="E427" s="49"/>
      <c r="F427" s="80"/>
      <c r="G427" s="30"/>
      <c r="H427" s="30"/>
    </row>
    <row r="428" spans="2:8" ht="30" customHeight="1" x14ac:dyDescent="0.2">
      <c r="B428" s="21">
        <v>1</v>
      </c>
      <c r="C428" s="22" t="s">
        <v>309</v>
      </c>
      <c r="D428" s="21"/>
      <c r="E428" s="23">
        <f>E429+E435+E439+E472+E494+E518+E522+E567</f>
        <v>246398.45</v>
      </c>
      <c r="F428" s="23">
        <f>F429+F435+F439+F472+F494+F518+F522+F567</f>
        <v>279515.60000000003</v>
      </c>
      <c r="G428" s="23"/>
      <c r="H428" s="23">
        <f>H429+H435+H439+H472+H494+H518+H522+H567</f>
        <v>156735.4241</v>
      </c>
    </row>
    <row r="429" spans="2:8" x14ac:dyDescent="0.2">
      <c r="B429" s="6" t="s">
        <v>58</v>
      </c>
      <c r="C429" s="14" t="s">
        <v>209</v>
      </c>
      <c r="D429" s="6" t="s">
        <v>50</v>
      </c>
      <c r="E429" s="7">
        <f>SUM(E430:E433)</f>
        <v>31721.8</v>
      </c>
      <c r="F429" s="7">
        <f>SUM(F430:F433)</f>
        <v>31721.8</v>
      </c>
      <c r="G429" s="45"/>
      <c r="H429" s="7">
        <f>SUM(H430:H433)</f>
        <v>16495.336000000003</v>
      </c>
    </row>
    <row r="430" spans="2:8" x14ac:dyDescent="0.2">
      <c r="B430" s="9" t="s">
        <v>68</v>
      </c>
      <c r="C430" s="10" t="s">
        <v>441</v>
      </c>
      <c r="D430" s="9" t="s">
        <v>50</v>
      </c>
      <c r="E430" s="11">
        <v>7186.9</v>
      </c>
      <c r="F430" s="11">
        <v>7186.9</v>
      </c>
      <c r="G430" s="38">
        <v>0.52</v>
      </c>
      <c r="H430" s="11">
        <f>G430*F430</f>
        <v>3737.1880000000001</v>
      </c>
    </row>
    <row r="431" spans="2:8" x14ac:dyDescent="0.2">
      <c r="B431" s="9" t="s">
        <v>69</v>
      </c>
      <c r="C431" s="10" t="s">
        <v>442</v>
      </c>
      <c r="D431" s="9" t="s">
        <v>50</v>
      </c>
      <c r="E431" s="11">
        <v>8674</v>
      </c>
      <c r="F431" s="11">
        <v>8674</v>
      </c>
      <c r="G431" s="38">
        <f>G430</f>
        <v>0.52</v>
      </c>
      <c r="H431" s="11">
        <f>G431*F431</f>
        <v>4510.4800000000005</v>
      </c>
    </row>
    <row r="432" spans="2:8" x14ac:dyDescent="0.2">
      <c r="B432" s="9" t="s">
        <v>68</v>
      </c>
      <c r="C432" s="10" t="s">
        <v>443</v>
      </c>
      <c r="D432" s="9" t="s">
        <v>50</v>
      </c>
      <c r="E432" s="11">
        <v>7186.9</v>
      </c>
      <c r="F432" s="11">
        <v>7186.9</v>
      </c>
      <c r="G432" s="38">
        <v>0.52</v>
      </c>
      <c r="H432" s="11">
        <f>G432*F432</f>
        <v>3737.1880000000001</v>
      </c>
    </row>
    <row r="433" spans="2:8" x14ac:dyDescent="0.2">
      <c r="B433" s="9" t="s">
        <v>69</v>
      </c>
      <c r="C433" s="10" t="s">
        <v>444</v>
      </c>
      <c r="D433" s="9" t="s">
        <v>50</v>
      </c>
      <c r="E433" s="11">
        <v>8674</v>
      </c>
      <c r="F433" s="11">
        <v>8674</v>
      </c>
      <c r="G433" s="38">
        <f>G432</f>
        <v>0.52</v>
      </c>
      <c r="H433" s="11">
        <f>G433*F433</f>
        <v>4510.4800000000005</v>
      </c>
    </row>
    <row r="434" spans="2:8" x14ac:dyDescent="0.2">
      <c r="B434" s="9"/>
      <c r="C434" s="10"/>
      <c r="D434" s="9"/>
      <c r="E434" s="12"/>
      <c r="F434" s="12"/>
      <c r="G434" s="38"/>
      <c r="H434" s="11"/>
    </row>
    <row r="435" spans="2:8" x14ac:dyDescent="0.2">
      <c r="B435" s="6" t="s">
        <v>59</v>
      </c>
      <c r="C435" s="14" t="s">
        <v>208</v>
      </c>
      <c r="D435" s="6" t="s">
        <v>50</v>
      </c>
      <c r="E435" s="7">
        <f>SUM(E436:E437)</f>
        <v>4800</v>
      </c>
      <c r="F435" s="7">
        <f>SUM(F436:F437)</f>
        <v>4800</v>
      </c>
      <c r="G435" s="45"/>
      <c r="H435" s="8">
        <f>SUM(H436:H437)</f>
        <v>2496</v>
      </c>
    </row>
    <row r="436" spans="2:8" x14ac:dyDescent="0.2">
      <c r="B436" s="9" t="s">
        <v>70</v>
      </c>
      <c r="C436" s="10" t="s">
        <v>63</v>
      </c>
      <c r="D436" s="9" t="s">
        <v>50</v>
      </c>
      <c r="E436" s="11">
        <v>900</v>
      </c>
      <c r="F436" s="11">
        <v>900</v>
      </c>
      <c r="G436" s="38">
        <v>0.52</v>
      </c>
      <c r="H436" s="11">
        <f t="shared" ref="H436:H437" si="67">G436*F436</f>
        <v>468</v>
      </c>
    </row>
    <row r="437" spans="2:8" x14ac:dyDescent="0.2">
      <c r="B437" s="9" t="s">
        <v>71</v>
      </c>
      <c r="C437" s="10" t="s">
        <v>62</v>
      </c>
      <c r="D437" s="9" t="s">
        <v>50</v>
      </c>
      <c r="E437" s="11">
        <v>3900</v>
      </c>
      <c r="F437" s="11">
        <v>3900</v>
      </c>
      <c r="G437" s="38">
        <f>G436</f>
        <v>0.52</v>
      </c>
      <c r="H437" s="11">
        <f t="shared" si="67"/>
        <v>2028</v>
      </c>
    </row>
    <row r="438" spans="2:8" x14ac:dyDescent="0.2">
      <c r="B438" s="9"/>
      <c r="C438" s="10"/>
      <c r="D438" s="9"/>
      <c r="E438" s="12"/>
      <c r="F438" s="12"/>
      <c r="G438" s="38"/>
      <c r="H438" s="11"/>
    </row>
    <row r="439" spans="2:8" x14ac:dyDescent="0.2">
      <c r="B439" s="6" t="s">
        <v>64</v>
      </c>
      <c r="C439" s="14" t="s">
        <v>202</v>
      </c>
      <c r="D439" s="6" t="s">
        <v>50</v>
      </c>
      <c r="E439" s="7">
        <f>SUM(E440:E470)</f>
        <v>66498.47</v>
      </c>
      <c r="F439" s="7">
        <f>SUM(F440:F470)</f>
        <v>66498.47</v>
      </c>
      <c r="G439" s="45"/>
      <c r="H439" s="7">
        <f>SUM(H440:H470)</f>
        <v>33914.219700000001</v>
      </c>
    </row>
    <row r="440" spans="2:8" x14ac:dyDescent="0.2">
      <c r="B440" s="9" t="s">
        <v>72</v>
      </c>
      <c r="C440" s="10" t="s">
        <v>0</v>
      </c>
      <c r="D440" s="9" t="s">
        <v>50</v>
      </c>
      <c r="E440" s="12">
        <v>10234.1</v>
      </c>
      <c r="F440" s="12">
        <v>10234.1</v>
      </c>
      <c r="G440" s="38">
        <v>0.51</v>
      </c>
      <c r="H440" s="11">
        <f t="shared" ref="H440:H470" si="68">G440*F440</f>
        <v>5219.3910000000005</v>
      </c>
    </row>
    <row r="441" spans="2:8" x14ac:dyDescent="0.2">
      <c r="B441" s="9" t="s">
        <v>73</v>
      </c>
      <c r="C441" s="10" t="s">
        <v>1</v>
      </c>
      <c r="D441" s="9" t="s">
        <v>50</v>
      </c>
      <c r="E441" s="12">
        <v>1684</v>
      </c>
      <c r="F441" s="12">
        <v>1684</v>
      </c>
      <c r="G441" s="38">
        <f t="shared" ref="G441:G470" si="69">G$440</f>
        <v>0.51</v>
      </c>
      <c r="H441" s="11">
        <f t="shared" si="68"/>
        <v>858.84</v>
      </c>
    </row>
    <row r="442" spans="2:8" x14ac:dyDescent="0.2">
      <c r="B442" s="9" t="s">
        <v>169</v>
      </c>
      <c r="C442" s="10" t="s">
        <v>84</v>
      </c>
      <c r="D442" s="9" t="s">
        <v>50</v>
      </c>
      <c r="E442" s="12">
        <v>720</v>
      </c>
      <c r="F442" s="12">
        <v>720</v>
      </c>
      <c r="G442" s="38">
        <f t="shared" si="69"/>
        <v>0.51</v>
      </c>
      <c r="H442" s="11">
        <f t="shared" si="68"/>
        <v>367.2</v>
      </c>
    </row>
    <row r="443" spans="2:8" x14ac:dyDescent="0.2">
      <c r="B443" s="9" t="s">
        <v>170</v>
      </c>
      <c r="C443" s="10" t="s">
        <v>2</v>
      </c>
      <c r="D443" s="9" t="s">
        <v>50</v>
      </c>
      <c r="E443" s="12">
        <v>380.78</v>
      </c>
      <c r="F443" s="12">
        <v>380.78</v>
      </c>
      <c r="G443" s="38">
        <f t="shared" si="69"/>
        <v>0.51</v>
      </c>
      <c r="H443" s="11">
        <f t="shared" si="68"/>
        <v>194.1978</v>
      </c>
    </row>
    <row r="444" spans="2:8" x14ac:dyDescent="0.2">
      <c r="B444" s="9" t="s">
        <v>171</v>
      </c>
      <c r="C444" s="10" t="s">
        <v>85</v>
      </c>
      <c r="D444" s="9" t="s">
        <v>50</v>
      </c>
      <c r="E444" s="12">
        <v>720</v>
      </c>
      <c r="F444" s="12">
        <v>720</v>
      </c>
      <c r="G444" s="38">
        <f t="shared" si="69"/>
        <v>0.51</v>
      </c>
      <c r="H444" s="11">
        <f t="shared" si="68"/>
        <v>367.2</v>
      </c>
    </row>
    <row r="445" spans="2:8" x14ac:dyDescent="0.2">
      <c r="B445" s="9" t="s">
        <v>172</v>
      </c>
      <c r="C445" s="10" t="s">
        <v>3</v>
      </c>
      <c r="D445" s="9" t="s">
        <v>50</v>
      </c>
      <c r="E445" s="12">
        <v>639.83000000000004</v>
      </c>
      <c r="F445" s="12">
        <v>639.83000000000004</v>
      </c>
      <c r="G445" s="38">
        <f t="shared" si="69"/>
        <v>0.51</v>
      </c>
      <c r="H445" s="11">
        <f t="shared" si="68"/>
        <v>326.31330000000003</v>
      </c>
    </row>
    <row r="446" spans="2:8" x14ac:dyDescent="0.2">
      <c r="B446" s="9" t="s">
        <v>173</v>
      </c>
      <c r="C446" s="10" t="s">
        <v>4</v>
      </c>
      <c r="D446" s="9" t="s">
        <v>50</v>
      </c>
      <c r="E446" s="12">
        <v>11013.73</v>
      </c>
      <c r="F446" s="12">
        <v>11013.73</v>
      </c>
      <c r="G446" s="38">
        <f t="shared" si="69"/>
        <v>0.51</v>
      </c>
      <c r="H446" s="11">
        <f t="shared" si="68"/>
        <v>5617.0023000000001</v>
      </c>
    </row>
    <row r="447" spans="2:8" x14ac:dyDescent="0.2">
      <c r="B447" s="9" t="s">
        <v>174</v>
      </c>
      <c r="C447" s="10" t="s">
        <v>86</v>
      </c>
      <c r="D447" s="9" t="s">
        <v>50</v>
      </c>
      <c r="E447" s="12">
        <v>720</v>
      </c>
      <c r="F447" s="12">
        <v>720</v>
      </c>
      <c r="G447" s="38">
        <f t="shared" si="69"/>
        <v>0.51</v>
      </c>
      <c r="H447" s="11">
        <f t="shared" si="68"/>
        <v>367.2</v>
      </c>
    </row>
    <row r="448" spans="2:8" x14ac:dyDescent="0.2">
      <c r="B448" s="9" t="s">
        <v>175</v>
      </c>
      <c r="C448" s="10" t="s">
        <v>5</v>
      </c>
      <c r="D448" s="9" t="s">
        <v>50</v>
      </c>
      <c r="E448" s="12">
        <v>2520</v>
      </c>
      <c r="F448" s="12">
        <v>2520</v>
      </c>
      <c r="G448" s="38">
        <f t="shared" si="69"/>
        <v>0.51</v>
      </c>
      <c r="H448" s="11">
        <f t="shared" si="68"/>
        <v>1285.2</v>
      </c>
    </row>
    <row r="449" spans="2:8" x14ac:dyDescent="0.2">
      <c r="B449" s="9" t="s">
        <v>176</v>
      </c>
      <c r="C449" s="10" t="s">
        <v>87</v>
      </c>
      <c r="D449" s="9" t="s">
        <v>50</v>
      </c>
      <c r="E449" s="12">
        <v>1840</v>
      </c>
      <c r="F449" s="12">
        <v>1840</v>
      </c>
      <c r="G449" s="38">
        <f t="shared" si="69"/>
        <v>0.51</v>
      </c>
      <c r="H449" s="11">
        <f t="shared" si="68"/>
        <v>938.4</v>
      </c>
    </row>
    <row r="450" spans="2:8" x14ac:dyDescent="0.2">
      <c r="B450" s="9" t="s">
        <v>177</v>
      </c>
      <c r="C450" s="10" t="s">
        <v>88</v>
      </c>
      <c r="D450" s="9" t="s">
        <v>50</v>
      </c>
      <c r="E450" s="12">
        <v>1280</v>
      </c>
      <c r="F450" s="12">
        <v>1280</v>
      </c>
      <c r="G450" s="38">
        <f t="shared" si="69"/>
        <v>0.51</v>
      </c>
      <c r="H450" s="11">
        <f t="shared" si="68"/>
        <v>652.79999999999995</v>
      </c>
    </row>
    <row r="451" spans="2:8" x14ac:dyDescent="0.2">
      <c r="B451" s="9" t="s">
        <v>178</v>
      </c>
      <c r="C451" s="10" t="s">
        <v>89</v>
      </c>
      <c r="D451" s="9" t="s">
        <v>50</v>
      </c>
      <c r="E451" s="12">
        <v>440</v>
      </c>
      <c r="F451" s="12">
        <v>440</v>
      </c>
      <c r="G451" s="38">
        <f t="shared" si="69"/>
        <v>0.51</v>
      </c>
      <c r="H451" s="11">
        <f t="shared" si="68"/>
        <v>224.4</v>
      </c>
    </row>
    <row r="452" spans="2:8" x14ac:dyDescent="0.2">
      <c r="B452" s="9" t="s">
        <v>179</v>
      </c>
      <c r="C452" s="10" t="s">
        <v>90</v>
      </c>
      <c r="D452" s="9" t="s">
        <v>50</v>
      </c>
      <c r="E452" s="12">
        <v>720</v>
      </c>
      <c r="F452" s="12">
        <v>720</v>
      </c>
      <c r="G452" s="38">
        <f t="shared" si="69"/>
        <v>0.51</v>
      </c>
      <c r="H452" s="11">
        <f t="shared" si="68"/>
        <v>367.2</v>
      </c>
    </row>
    <row r="453" spans="2:8" x14ac:dyDescent="0.2">
      <c r="B453" s="9" t="s">
        <v>180</v>
      </c>
      <c r="C453" s="10" t="s">
        <v>91</v>
      </c>
      <c r="D453" s="9" t="s">
        <v>50</v>
      </c>
      <c r="E453" s="12">
        <v>720</v>
      </c>
      <c r="F453" s="12">
        <v>720</v>
      </c>
      <c r="G453" s="38">
        <f t="shared" si="69"/>
        <v>0.51</v>
      </c>
      <c r="H453" s="11">
        <f t="shared" si="68"/>
        <v>367.2</v>
      </c>
    </row>
    <row r="454" spans="2:8" x14ac:dyDescent="0.2">
      <c r="B454" s="9" t="s">
        <v>181</v>
      </c>
      <c r="C454" s="10" t="s">
        <v>6</v>
      </c>
      <c r="D454" s="9" t="s">
        <v>50</v>
      </c>
      <c r="E454" s="12">
        <v>5282.03</v>
      </c>
      <c r="F454" s="12">
        <v>5282.03</v>
      </c>
      <c r="G454" s="38">
        <f t="shared" si="69"/>
        <v>0.51</v>
      </c>
      <c r="H454" s="11">
        <f t="shared" si="68"/>
        <v>2693.8352999999997</v>
      </c>
    </row>
    <row r="455" spans="2:8" x14ac:dyDescent="0.2">
      <c r="B455" s="9" t="s">
        <v>182</v>
      </c>
      <c r="C455" s="10" t="s">
        <v>92</v>
      </c>
      <c r="D455" s="9" t="s">
        <v>50</v>
      </c>
      <c r="E455" s="12">
        <v>600</v>
      </c>
      <c r="F455" s="12">
        <v>600</v>
      </c>
      <c r="G455" s="38">
        <f t="shared" si="69"/>
        <v>0.51</v>
      </c>
      <c r="H455" s="11">
        <f t="shared" si="68"/>
        <v>306</v>
      </c>
    </row>
    <row r="456" spans="2:8" x14ac:dyDescent="0.2">
      <c r="B456" s="9" t="s">
        <v>183</v>
      </c>
      <c r="C456" s="10" t="s">
        <v>7</v>
      </c>
      <c r="D456" s="9" t="s">
        <v>50</v>
      </c>
      <c r="E456" s="12">
        <v>990</v>
      </c>
      <c r="F456" s="12">
        <v>990</v>
      </c>
      <c r="G456" s="38">
        <f t="shared" si="69"/>
        <v>0.51</v>
      </c>
      <c r="H456" s="11">
        <f t="shared" si="68"/>
        <v>504.90000000000003</v>
      </c>
    </row>
    <row r="457" spans="2:8" x14ac:dyDescent="0.2">
      <c r="B457" s="9" t="s">
        <v>184</v>
      </c>
      <c r="C457" s="10" t="s">
        <v>93</v>
      </c>
      <c r="D457" s="9" t="s">
        <v>50</v>
      </c>
      <c r="E457" s="12">
        <v>800</v>
      </c>
      <c r="F457" s="12">
        <v>800</v>
      </c>
      <c r="G457" s="38">
        <f t="shared" si="69"/>
        <v>0.51</v>
      </c>
      <c r="H457" s="11">
        <f t="shared" si="68"/>
        <v>408</v>
      </c>
    </row>
    <row r="458" spans="2:8" x14ac:dyDescent="0.2">
      <c r="B458" s="9" t="s">
        <v>185</v>
      </c>
      <c r="C458" s="10" t="s">
        <v>8</v>
      </c>
      <c r="D458" s="9" t="s">
        <v>50</v>
      </c>
      <c r="E458" s="12">
        <v>1550</v>
      </c>
      <c r="F458" s="12">
        <v>1550</v>
      </c>
      <c r="G458" s="38">
        <f t="shared" si="69"/>
        <v>0.51</v>
      </c>
      <c r="H458" s="11">
        <f t="shared" si="68"/>
        <v>790.5</v>
      </c>
    </row>
    <row r="459" spans="2:8" x14ac:dyDescent="0.2">
      <c r="B459" s="9" t="s">
        <v>186</v>
      </c>
      <c r="C459" s="10" t="s">
        <v>9</v>
      </c>
      <c r="D459" s="9" t="s">
        <v>50</v>
      </c>
      <c r="E459" s="12">
        <v>1410</v>
      </c>
      <c r="F459" s="12">
        <v>1410</v>
      </c>
      <c r="G459" s="38">
        <f t="shared" si="69"/>
        <v>0.51</v>
      </c>
      <c r="H459" s="11">
        <f t="shared" si="68"/>
        <v>719.1</v>
      </c>
    </row>
    <row r="460" spans="2:8" x14ac:dyDescent="0.2">
      <c r="B460" s="9" t="s">
        <v>187</v>
      </c>
      <c r="C460" s="10" t="s">
        <v>94</v>
      </c>
      <c r="D460" s="9" t="s">
        <v>50</v>
      </c>
      <c r="E460" s="12">
        <v>2200</v>
      </c>
      <c r="F460" s="12">
        <v>2200</v>
      </c>
      <c r="G460" s="38">
        <f t="shared" si="69"/>
        <v>0.51</v>
      </c>
      <c r="H460" s="11">
        <f t="shared" si="68"/>
        <v>1122</v>
      </c>
    </row>
    <row r="461" spans="2:8" x14ac:dyDescent="0.2">
      <c r="B461" s="9" t="s">
        <v>188</v>
      </c>
      <c r="C461" s="10" t="s">
        <v>10</v>
      </c>
      <c r="D461" s="9" t="s">
        <v>50</v>
      </c>
      <c r="E461" s="12">
        <v>1690</v>
      </c>
      <c r="F461" s="12">
        <v>1690</v>
      </c>
      <c r="G461" s="38">
        <f t="shared" si="69"/>
        <v>0.51</v>
      </c>
      <c r="H461" s="11">
        <f t="shared" si="68"/>
        <v>861.9</v>
      </c>
    </row>
    <row r="462" spans="2:8" x14ac:dyDescent="0.2">
      <c r="B462" s="9" t="s">
        <v>189</v>
      </c>
      <c r="C462" s="10" t="s">
        <v>11</v>
      </c>
      <c r="D462" s="9" t="s">
        <v>50</v>
      </c>
      <c r="E462" s="12">
        <v>3364</v>
      </c>
      <c r="F462" s="12">
        <v>3364</v>
      </c>
      <c r="G462" s="38">
        <f t="shared" si="69"/>
        <v>0.51</v>
      </c>
      <c r="H462" s="11">
        <f t="shared" si="68"/>
        <v>1715.64</v>
      </c>
    </row>
    <row r="463" spans="2:8" x14ac:dyDescent="0.2">
      <c r="B463" s="9" t="s">
        <v>190</v>
      </c>
      <c r="C463" s="10" t="s">
        <v>12</v>
      </c>
      <c r="D463" s="9" t="s">
        <v>50</v>
      </c>
      <c r="E463" s="12">
        <v>2110</v>
      </c>
      <c r="F463" s="12">
        <v>2110</v>
      </c>
      <c r="G463" s="38">
        <f t="shared" si="69"/>
        <v>0.51</v>
      </c>
      <c r="H463" s="11">
        <f t="shared" si="68"/>
        <v>1076.0999999999999</v>
      </c>
    </row>
    <row r="464" spans="2:8" x14ac:dyDescent="0.2">
      <c r="B464" s="9" t="s">
        <v>191</v>
      </c>
      <c r="C464" s="10" t="s">
        <v>95</v>
      </c>
      <c r="D464" s="9" t="s">
        <v>50</v>
      </c>
      <c r="E464" s="12">
        <v>1980</v>
      </c>
      <c r="F464" s="12">
        <v>1980</v>
      </c>
      <c r="G464" s="38">
        <f t="shared" si="69"/>
        <v>0.51</v>
      </c>
      <c r="H464" s="11">
        <f t="shared" si="68"/>
        <v>1009.8000000000001</v>
      </c>
    </row>
    <row r="465" spans="2:8" x14ac:dyDescent="0.2">
      <c r="B465" s="9" t="s">
        <v>192</v>
      </c>
      <c r="C465" s="10" t="s">
        <v>13</v>
      </c>
      <c r="D465" s="9" t="s">
        <v>50</v>
      </c>
      <c r="E465" s="12">
        <v>1970</v>
      </c>
      <c r="F465" s="12">
        <v>1970</v>
      </c>
      <c r="G465" s="38">
        <f t="shared" si="69"/>
        <v>0.51</v>
      </c>
      <c r="H465" s="11">
        <f t="shared" si="68"/>
        <v>1004.7</v>
      </c>
    </row>
    <row r="466" spans="2:8" x14ac:dyDescent="0.2">
      <c r="B466" s="9" t="s">
        <v>193</v>
      </c>
      <c r="C466" s="10" t="s">
        <v>96</v>
      </c>
      <c r="D466" s="9" t="s">
        <v>50</v>
      </c>
      <c r="E466" s="12">
        <v>1600</v>
      </c>
      <c r="F466" s="12">
        <v>1600</v>
      </c>
      <c r="G466" s="38">
        <f t="shared" si="69"/>
        <v>0.51</v>
      </c>
      <c r="H466" s="11">
        <f t="shared" si="68"/>
        <v>816</v>
      </c>
    </row>
    <row r="467" spans="2:8" x14ac:dyDescent="0.2">
      <c r="B467" s="9" t="s">
        <v>194</v>
      </c>
      <c r="C467" s="10" t="s">
        <v>14</v>
      </c>
      <c r="D467" s="9" t="s">
        <v>50</v>
      </c>
      <c r="E467" s="12">
        <v>1830</v>
      </c>
      <c r="F467" s="12">
        <v>1830</v>
      </c>
      <c r="G467" s="38">
        <f t="shared" si="69"/>
        <v>0.51</v>
      </c>
      <c r="H467" s="11">
        <f t="shared" si="68"/>
        <v>933.30000000000007</v>
      </c>
    </row>
    <row r="468" spans="2:8" x14ac:dyDescent="0.2">
      <c r="B468" s="9" t="s">
        <v>195</v>
      </c>
      <c r="C468" s="10" t="s">
        <v>15</v>
      </c>
      <c r="D468" s="9" t="s">
        <v>50</v>
      </c>
      <c r="E468" s="12">
        <v>1970</v>
      </c>
      <c r="F468" s="12">
        <v>1970</v>
      </c>
      <c r="G468" s="38">
        <f t="shared" si="69"/>
        <v>0.51</v>
      </c>
      <c r="H468" s="11">
        <f t="shared" si="68"/>
        <v>1004.7</v>
      </c>
    </row>
    <row r="469" spans="2:8" x14ac:dyDescent="0.2">
      <c r="B469" s="9" t="s">
        <v>196</v>
      </c>
      <c r="C469" s="10" t="s">
        <v>16</v>
      </c>
      <c r="D469" s="9" t="s">
        <v>50</v>
      </c>
      <c r="E469" s="12">
        <v>1830</v>
      </c>
      <c r="F469" s="12">
        <v>1830</v>
      </c>
      <c r="G469" s="38">
        <f t="shared" si="69"/>
        <v>0.51</v>
      </c>
      <c r="H469" s="11">
        <f t="shared" si="68"/>
        <v>933.30000000000007</v>
      </c>
    </row>
    <row r="470" spans="2:8" x14ac:dyDescent="0.2">
      <c r="B470" s="9" t="s">
        <v>197</v>
      </c>
      <c r="C470" s="10" t="s">
        <v>17</v>
      </c>
      <c r="D470" s="9" t="s">
        <v>50</v>
      </c>
      <c r="E470" s="12">
        <v>1690</v>
      </c>
      <c r="F470" s="12">
        <v>1690</v>
      </c>
      <c r="G470" s="38">
        <f t="shared" si="69"/>
        <v>0.51</v>
      </c>
      <c r="H470" s="11">
        <f t="shared" si="68"/>
        <v>861.9</v>
      </c>
    </row>
    <row r="471" spans="2:8" x14ac:dyDescent="0.2">
      <c r="B471" s="9"/>
      <c r="C471" s="10"/>
      <c r="D471" s="9"/>
      <c r="E471" s="12"/>
      <c r="F471" s="12"/>
      <c r="G471" s="38"/>
      <c r="H471" s="11"/>
    </row>
    <row r="472" spans="2:8" x14ac:dyDescent="0.2">
      <c r="B472" s="6" t="s">
        <v>65</v>
      </c>
      <c r="C472" s="14" t="s">
        <v>203</v>
      </c>
      <c r="D472" s="6" t="s">
        <v>50</v>
      </c>
      <c r="E472" s="7">
        <f>SUM(E473:E492)</f>
        <v>28987.86</v>
      </c>
      <c r="F472" s="7">
        <f>SUM(F473:F492)</f>
        <v>28987.86</v>
      </c>
      <c r="G472" s="45"/>
      <c r="H472" s="7">
        <f>SUM(H473:H492)</f>
        <v>14493.93</v>
      </c>
    </row>
    <row r="473" spans="2:8" x14ac:dyDescent="0.2">
      <c r="B473" s="9" t="s">
        <v>74</v>
      </c>
      <c r="C473" s="13" t="s">
        <v>18</v>
      </c>
      <c r="D473" s="9" t="s">
        <v>50</v>
      </c>
      <c r="E473" s="11">
        <v>383.8</v>
      </c>
      <c r="F473" s="11">
        <v>383.8</v>
      </c>
      <c r="G473" s="38">
        <v>0.5</v>
      </c>
      <c r="H473" s="11">
        <f t="shared" ref="H473:H492" si="70">G473*F473</f>
        <v>191.9</v>
      </c>
    </row>
    <row r="474" spans="2:8" x14ac:dyDescent="0.2">
      <c r="B474" s="9" t="s">
        <v>75</v>
      </c>
      <c r="C474" s="13" t="s">
        <v>19</v>
      </c>
      <c r="D474" s="9" t="s">
        <v>50</v>
      </c>
      <c r="E474" s="11">
        <v>335.21</v>
      </c>
      <c r="F474" s="11">
        <v>335.21</v>
      </c>
      <c r="G474" s="38">
        <f t="shared" ref="G474:G492" si="71">G$473</f>
        <v>0.5</v>
      </c>
      <c r="H474" s="11">
        <f t="shared" si="70"/>
        <v>167.60499999999999</v>
      </c>
    </row>
    <row r="475" spans="2:8" x14ac:dyDescent="0.2">
      <c r="B475" s="9" t="s">
        <v>76</v>
      </c>
      <c r="C475" s="13" t="s">
        <v>20</v>
      </c>
      <c r="D475" s="9" t="s">
        <v>50</v>
      </c>
      <c r="E475" s="11">
        <v>8900.5300000000007</v>
      </c>
      <c r="F475" s="11">
        <v>8900.5300000000007</v>
      </c>
      <c r="G475" s="38">
        <f t="shared" si="71"/>
        <v>0.5</v>
      </c>
      <c r="H475" s="11">
        <f t="shared" si="70"/>
        <v>4450.2650000000003</v>
      </c>
    </row>
    <row r="476" spans="2:8" x14ac:dyDescent="0.2">
      <c r="B476" s="9" t="s">
        <v>77</v>
      </c>
      <c r="C476" s="13" t="s">
        <v>97</v>
      </c>
      <c r="D476" s="9" t="s">
        <v>50</v>
      </c>
      <c r="E476" s="11">
        <v>380</v>
      </c>
      <c r="F476" s="11">
        <v>380</v>
      </c>
      <c r="G476" s="38">
        <f t="shared" si="71"/>
        <v>0.5</v>
      </c>
      <c r="H476" s="11">
        <f t="shared" si="70"/>
        <v>190</v>
      </c>
    </row>
    <row r="477" spans="2:8" x14ac:dyDescent="0.2">
      <c r="B477" s="9" t="s">
        <v>78</v>
      </c>
      <c r="C477" s="13" t="s">
        <v>98</v>
      </c>
      <c r="D477" s="9" t="s">
        <v>50</v>
      </c>
      <c r="E477" s="11">
        <v>980</v>
      </c>
      <c r="F477" s="11">
        <v>980</v>
      </c>
      <c r="G477" s="38">
        <f t="shared" si="71"/>
        <v>0.5</v>
      </c>
      <c r="H477" s="11">
        <f t="shared" si="70"/>
        <v>490</v>
      </c>
    </row>
    <row r="478" spans="2:8" x14ac:dyDescent="0.2">
      <c r="B478" s="9" t="s">
        <v>154</v>
      </c>
      <c r="C478" s="13" t="s">
        <v>99</v>
      </c>
      <c r="D478" s="9" t="s">
        <v>50</v>
      </c>
      <c r="E478" s="11">
        <v>140</v>
      </c>
      <c r="F478" s="11">
        <v>140</v>
      </c>
      <c r="G478" s="38">
        <f t="shared" si="71"/>
        <v>0.5</v>
      </c>
      <c r="H478" s="11">
        <f t="shared" si="70"/>
        <v>70</v>
      </c>
    </row>
    <row r="479" spans="2:8" x14ac:dyDescent="0.2">
      <c r="B479" s="9" t="s">
        <v>155</v>
      </c>
      <c r="C479" s="13" t="s">
        <v>100</v>
      </c>
      <c r="D479" s="9" t="s">
        <v>50</v>
      </c>
      <c r="E479" s="11">
        <v>425</v>
      </c>
      <c r="F479" s="11">
        <v>425</v>
      </c>
      <c r="G479" s="38">
        <f t="shared" si="71"/>
        <v>0.5</v>
      </c>
      <c r="H479" s="11">
        <f t="shared" si="70"/>
        <v>212.5</v>
      </c>
    </row>
    <row r="480" spans="2:8" x14ac:dyDescent="0.2">
      <c r="B480" s="9" t="s">
        <v>156</v>
      </c>
      <c r="C480" s="13" t="s">
        <v>101</v>
      </c>
      <c r="D480" s="9" t="s">
        <v>50</v>
      </c>
      <c r="E480" s="11">
        <v>740</v>
      </c>
      <c r="F480" s="11">
        <v>740</v>
      </c>
      <c r="G480" s="38">
        <f t="shared" si="71"/>
        <v>0.5</v>
      </c>
      <c r="H480" s="11">
        <f t="shared" si="70"/>
        <v>370</v>
      </c>
    </row>
    <row r="481" spans="2:8" x14ac:dyDescent="0.2">
      <c r="B481" s="9" t="s">
        <v>157</v>
      </c>
      <c r="C481" s="13" t="s">
        <v>102</v>
      </c>
      <c r="D481" s="9" t="s">
        <v>50</v>
      </c>
      <c r="E481" s="11">
        <v>480</v>
      </c>
      <c r="F481" s="11">
        <v>480</v>
      </c>
      <c r="G481" s="38">
        <f t="shared" si="71"/>
        <v>0.5</v>
      </c>
      <c r="H481" s="11">
        <f t="shared" si="70"/>
        <v>240</v>
      </c>
    </row>
    <row r="482" spans="2:8" x14ac:dyDescent="0.2">
      <c r="B482" s="9" t="s">
        <v>158</v>
      </c>
      <c r="C482" s="13" t="s">
        <v>103</v>
      </c>
      <c r="D482" s="9" t="s">
        <v>50</v>
      </c>
      <c r="E482" s="11">
        <v>1600</v>
      </c>
      <c r="F482" s="11">
        <v>1600</v>
      </c>
      <c r="G482" s="38">
        <f t="shared" si="71"/>
        <v>0.5</v>
      </c>
      <c r="H482" s="11">
        <f t="shared" si="70"/>
        <v>800</v>
      </c>
    </row>
    <row r="483" spans="2:8" x14ac:dyDescent="0.2">
      <c r="B483" s="9" t="s">
        <v>159</v>
      </c>
      <c r="C483" s="13" t="s">
        <v>104</v>
      </c>
      <c r="D483" s="9" t="s">
        <v>50</v>
      </c>
      <c r="E483" s="11">
        <v>2920.39</v>
      </c>
      <c r="F483" s="11">
        <v>2920.39</v>
      </c>
      <c r="G483" s="38">
        <f t="shared" si="71"/>
        <v>0.5</v>
      </c>
      <c r="H483" s="11">
        <f t="shared" si="70"/>
        <v>1460.1949999999999</v>
      </c>
    </row>
    <row r="484" spans="2:8" x14ac:dyDescent="0.2">
      <c r="B484" s="9" t="s">
        <v>160</v>
      </c>
      <c r="C484" s="13" t="s">
        <v>105</v>
      </c>
      <c r="D484" s="9" t="s">
        <v>50</v>
      </c>
      <c r="E484" s="11">
        <v>1881.85</v>
      </c>
      <c r="F484" s="11">
        <v>1881.85</v>
      </c>
      <c r="G484" s="38">
        <f t="shared" si="71"/>
        <v>0.5</v>
      </c>
      <c r="H484" s="11">
        <f t="shared" si="70"/>
        <v>940.92499999999995</v>
      </c>
    </row>
    <row r="485" spans="2:8" x14ac:dyDescent="0.2">
      <c r="B485" s="9" t="s">
        <v>161</v>
      </c>
      <c r="C485" s="13" t="s">
        <v>106</v>
      </c>
      <c r="D485" s="9" t="s">
        <v>50</v>
      </c>
      <c r="E485" s="11">
        <v>1700</v>
      </c>
      <c r="F485" s="11">
        <v>1700</v>
      </c>
      <c r="G485" s="38">
        <f t="shared" si="71"/>
        <v>0.5</v>
      </c>
      <c r="H485" s="11">
        <f t="shared" si="70"/>
        <v>850</v>
      </c>
    </row>
    <row r="486" spans="2:8" x14ac:dyDescent="0.2">
      <c r="B486" s="9" t="s">
        <v>163</v>
      </c>
      <c r="C486" s="13" t="s">
        <v>21</v>
      </c>
      <c r="D486" s="9" t="s">
        <v>50</v>
      </c>
      <c r="E486" s="11">
        <v>1414</v>
      </c>
      <c r="F486" s="11">
        <v>1414</v>
      </c>
      <c r="G486" s="38">
        <f t="shared" si="71"/>
        <v>0.5</v>
      </c>
      <c r="H486" s="11">
        <f t="shared" si="70"/>
        <v>707</v>
      </c>
    </row>
    <row r="487" spans="2:8" x14ac:dyDescent="0.2">
      <c r="B487" s="9" t="s">
        <v>162</v>
      </c>
      <c r="C487" s="13" t="s">
        <v>22</v>
      </c>
      <c r="D487" s="9" t="s">
        <v>50</v>
      </c>
      <c r="E487" s="11">
        <v>1694</v>
      </c>
      <c r="F487" s="11">
        <v>1694</v>
      </c>
      <c r="G487" s="38">
        <f t="shared" si="71"/>
        <v>0.5</v>
      </c>
      <c r="H487" s="11">
        <f t="shared" si="70"/>
        <v>847</v>
      </c>
    </row>
    <row r="488" spans="2:8" x14ac:dyDescent="0.2">
      <c r="B488" s="9" t="s">
        <v>164</v>
      </c>
      <c r="C488" s="13" t="s">
        <v>107</v>
      </c>
      <c r="D488" s="9" t="s">
        <v>50</v>
      </c>
      <c r="E488" s="11">
        <v>1140</v>
      </c>
      <c r="F488" s="11">
        <v>1140</v>
      </c>
      <c r="G488" s="38">
        <f t="shared" si="71"/>
        <v>0.5</v>
      </c>
      <c r="H488" s="11">
        <f t="shared" si="70"/>
        <v>570</v>
      </c>
    </row>
    <row r="489" spans="2:8" x14ac:dyDescent="0.2">
      <c r="B489" s="9" t="s">
        <v>165</v>
      </c>
      <c r="C489" s="13" t="s">
        <v>108</v>
      </c>
      <c r="D489" s="9" t="s">
        <v>50</v>
      </c>
      <c r="E489" s="11">
        <v>440</v>
      </c>
      <c r="F489" s="11">
        <v>440</v>
      </c>
      <c r="G489" s="38">
        <f t="shared" si="71"/>
        <v>0.5</v>
      </c>
      <c r="H489" s="11">
        <f t="shared" si="70"/>
        <v>220</v>
      </c>
    </row>
    <row r="490" spans="2:8" x14ac:dyDescent="0.2">
      <c r="B490" s="9" t="s">
        <v>166</v>
      </c>
      <c r="C490" s="13" t="s">
        <v>109</v>
      </c>
      <c r="D490" s="9" t="s">
        <v>50</v>
      </c>
      <c r="E490" s="11">
        <v>1004</v>
      </c>
      <c r="F490" s="11">
        <v>1004</v>
      </c>
      <c r="G490" s="38">
        <f t="shared" si="71"/>
        <v>0.5</v>
      </c>
      <c r="H490" s="11">
        <f t="shared" si="70"/>
        <v>502</v>
      </c>
    </row>
    <row r="491" spans="2:8" x14ac:dyDescent="0.2">
      <c r="B491" s="9" t="s">
        <v>167</v>
      </c>
      <c r="C491" s="13" t="s">
        <v>23</v>
      </c>
      <c r="D491" s="9" t="s">
        <v>50</v>
      </c>
      <c r="E491" s="11">
        <v>430</v>
      </c>
      <c r="F491" s="11">
        <v>430</v>
      </c>
      <c r="G491" s="38">
        <f t="shared" si="71"/>
        <v>0.5</v>
      </c>
      <c r="H491" s="11">
        <f t="shared" si="70"/>
        <v>215</v>
      </c>
    </row>
    <row r="492" spans="2:8" x14ac:dyDescent="0.2">
      <c r="B492" s="9" t="s">
        <v>168</v>
      </c>
      <c r="C492" s="13" t="s">
        <v>24</v>
      </c>
      <c r="D492" s="9" t="s">
        <v>50</v>
      </c>
      <c r="E492" s="11">
        <v>1999.08</v>
      </c>
      <c r="F492" s="11">
        <v>1999.08</v>
      </c>
      <c r="G492" s="38">
        <f t="shared" si="71"/>
        <v>0.5</v>
      </c>
      <c r="H492" s="11">
        <f t="shared" si="70"/>
        <v>999.54</v>
      </c>
    </row>
    <row r="493" spans="2:8" x14ac:dyDescent="0.2">
      <c r="B493" s="9"/>
      <c r="C493" s="10"/>
      <c r="D493" s="9"/>
      <c r="E493" s="11"/>
      <c r="F493" s="11"/>
      <c r="G493" s="38"/>
      <c r="H493" s="11"/>
    </row>
    <row r="494" spans="2:8" x14ac:dyDescent="0.2">
      <c r="B494" s="6" t="s">
        <v>66</v>
      </c>
      <c r="C494" s="14" t="s">
        <v>204</v>
      </c>
      <c r="D494" s="6" t="s">
        <v>50</v>
      </c>
      <c r="E494" s="7">
        <f>SUM(E495:E516)</f>
        <v>76263.299999999988</v>
      </c>
      <c r="F494" s="7">
        <f>SUM(F495:F516)</f>
        <v>76263.299999999988</v>
      </c>
      <c r="G494" s="45"/>
      <c r="H494" s="7">
        <f>SUM(H495:H516)</f>
        <v>53384.31</v>
      </c>
    </row>
    <row r="495" spans="2:8" x14ac:dyDescent="0.2">
      <c r="B495" s="9" t="s">
        <v>79</v>
      </c>
      <c r="C495" s="13" t="s">
        <v>25</v>
      </c>
      <c r="D495" s="9" t="s">
        <v>50</v>
      </c>
      <c r="E495" s="12">
        <v>15539.31</v>
      </c>
      <c r="F495" s="12">
        <v>15539.31</v>
      </c>
      <c r="G495" s="38">
        <v>0.7</v>
      </c>
      <c r="H495" s="11">
        <f t="shared" ref="H495:H516" si="72">G495*F495</f>
        <v>10877.517</v>
      </c>
    </row>
    <row r="496" spans="2:8" x14ac:dyDescent="0.2">
      <c r="B496" s="9" t="s">
        <v>80</v>
      </c>
      <c r="C496" s="13" t="s">
        <v>26</v>
      </c>
      <c r="D496" s="9" t="s">
        <v>50</v>
      </c>
      <c r="E496" s="12">
        <v>2829.67</v>
      </c>
      <c r="F496" s="12">
        <v>2829.67</v>
      </c>
      <c r="G496" s="38">
        <f t="shared" ref="G496:G516" si="73">G$495</f>
        <v>0.7</v>
      </c>
      <c r="H496" s="11">
        <f t="shared" si="72"/>
        <v>1980.769</v>
      </c>
    </row>
    <row r="497" spans="2:8" x14ac:dyDescent="0.2">
      <c r="B497" s="9" t="s">
        <v>81</v>
      </c>
      <c r="C497" s="13" t="s">
        <v>27</v>
      </c>
      <c r="D497" s="9" t="s">
        <v>50</v>
      </c>
      <c r="E497" s="12">
        <v>1484</v>
      </c>
      <c r="F497" s="12">
        <v>1484</v>
      </c>
      <c r="G497" s="38">
        <f t="shared" si="73"/>
        <v>0.7</v>
      </c>
      <c r="H497" s="11">
        <f t="shared" si="72"/>
        <v>1038.8</v>
      </c>
    </row>
    <row r="498" spans="2:8" x14ac:dyDescent="0.2">
      <c r="B498" s="9" t="s">
        <v>135</v>
      </c>
      <c r="C498" s="13" t="s">
        <v>28</v>
      </c>
      <c r="D498" s="9" t="s">
        <v>50</v>
      </c>
      <c r="E498" s="12">
        <v>5683.27</v>
      </c>
      <c r="F498" s="12">
        <v>5683.27</v>
      </c>
      <c r="G498" s="38">
        <f t="shared" si="73"/>
        <v>0.7</v>
      </c>
      <c r="H498" s="11">
        <f t="shared" si="72"/>
        <v>3978.2890000000002</v>
      </c>
    </row>
    <row r="499" spans="2:8" x14ac:dyDescent="0.2">
      <c r="B499" s="9" t="s">
        <v>136</v>
      </c>
      <c r="C499" s="13" t="s">
        <v>29</v>
      </c>
      <c r="D499" s="9" t="s">
        <v>50</v>
      </c>
      <c r="E499" s="12">
        <v>1477</v>
      </c>
      <c r="F499" s="12">
        <v>1477</v>
      </c>
      <c r="G499" s="38">
        <f t="shared" si="73"/>
        <v>0.7</v>
      </c>
      <c r="H499" s="11">
        <f t="shared" si="72"/>
        <v>1033.8999999999999</v>
      </c>
    </row>
    <row r="500" spans="2:8" x14ac:dyDescent="0.2">
      <c r="B500" s="9" t="s">
        <v>137</v>
      </c>
      <c r="C500" s="13" t="s">
        <v>30</v>
      </c>
      <c r="D500" s="9" t="s">
        <v>50</v>
      </c>
      <c r="E500" s="12">
        <v>3959</v>
      </c>
      <c r="F500" s="12">
        <v>3959</v>
      </c>
      <c r="G500" s="38">
        <f t="shared" si="73"/>
        <v>0.7</v>
      </c>
      <c r="H500" s="11">
        <f t="shared" si="72"/>
        <v>2771.2999999999997</v>
      </c>
    </row>
    <row r="501" spans="2:8" x14ac:dyDescent="0.2">
      <c r="B501" s="9" t="s">
        <v>138</v>
      </c>
      <c r="C501" s="13" t="s">
        <v>31</v>
      </c>
      <c r="D501" s="9" t="s">
        <v>50</v>
      </c>
      <c r="E501" s="12">
        <v>2002</v>
      </c>
      <c r="F501" s="12">
        <v>2002</v>
      </c>
      <c r="G501" s="38">
        <f t="shared" si="73"/>
        <v>0.7</v>
      </c>
      <c r="H501" s="11">
        <f t="shared" si="72"/>
        <v>1401.3999999999999</v>
      </c>
    </row>
    <row r="502" spans="2:8" x14ac:dyDescent="0.2">
      <c r="B502" s="9" t="s">
        <v>139</v>
      </c>
      <c r="C502" s="13" t="s">
        <v>32</v>
      </c>
      <c r="D502" s="9" t="s">
        <v>50</v>
      </c>
      <c r="E502" s="12">
        <v>4720.25</v>
      </c>
      <c r="F502" s="12">
        <v>4720.25</v>
      </c>
      <c r="G502" s="38">
        <f t="shared" si="73"/>
        <v>0.7</v>
      </c>
      <c r="H502" s="11">
        <f t="shared" si="72"/>
        <v>3304.1749999999997</v>
      </c>
    </row>
    <row r="503" spans="2:8" x14ac:dyDescent="0.2">
      <c r="B503" s="9" t="s">
        <v>140</v>
      </c>
      <c r="C503" s="13" t="s">
        <v>33</v>
      </c>
      <c r="D503" s="9" t="s">
        <v>50</v>
      </c>
      <c r="E503" s="12">
        <v>1135</v>
      </c>
      <c r="F503" s="12">
        <v>1135</v>
      </c>
      <c r="G503" s="38">
        <f t="shared" si="73"/>
        <v>0.7</v>
      </c>
      <c r="H503" s="11">
        <f t="shared" si="72"/>
        <v>794.5</v>
      </c>
    </row>
    <row r="504" spans="2:8" x14ac:dyDescent="0.2">
      <c r="B504" s="9" t="s">
        <v>141</v>
      </c>
      <c r="C504" s="13" t="s">
        <v>34</v>
      </c>
      <c r="D504" s="9" t="s">
        <v>50</v>
      </c>
      <c r="E504" s="12">
        <v>2002</v>
      </c>
      <c r="F504" s="12">
        <v>2002</v>
      </c>
      <c r="G504" s="38">
        <f t="shared" si="73"/>
        <v>0.7</v>
      </c>
      <c r="H504" s="11">
        <f t="shared" si="72"/>
        <v>1401.3999999999999</v>
      </c>
    </row>
    <row r="505" spans="2:8" x14ac:dyDescent="0.2">
      <c r="B505" s="9" t="s">
        <v>142</v>
      </c>
      <c r="C505" s="13" t="s">
        <v>35</v>
      </c>
      <c r="D505" s="9" t="s">
        <v>50</v>
      </c>
      <c r="E505" s="12">
        <v>5222.57</v>
      </c>
      <c r="F505" s="12">
        <v>5222.57</v>
      </c>
      <c r="G505" s="38">
        <f t="shared" si="73"/>
        <v>0.7</v>
      </c>
      <c r="H505" s="11">
        <f t="shared" si="72"/>
        <v>3655.7989999999995</v>
      </c>
    </row>
    <row r="506" spans="2:8" x14ac:dyDescent="0.2">
      <c r="B506" s="9" t="s">
        <v>143</v>
      </c>
      <c r="C506" s="13" t="s">
        <v>36</v>
      </c>
      <c r="D506" s="9" t="s">
        <v>50</v>
      </c>
      <c r="E506" s="12">
        <v>2002</v>
      </c>
      <c r="F506" s="12">
        <v>2002</v>
      </c>
      <c r="G506" s="38">
        <f t="shared" si="73"/>
        <v>0.7</v>
      </c>
      <c r="H506" s="11">
        <f t="shared" si="72"/>
        <v>1401.3999999999999</v>
      </c>
    </row>
    <row r="507" spans="2:8" x14ac:dyDescent="0.2">
      <c r="B507" s="9" t="s">
        <v>144</v>
      </c>
      <c r="C507" s="13" t="s">
        <v>37</v>
      </c>
      <c r="D507" s="9" t="s">
        <v>50</v>
      </c>
      <c r="E507" s="12">
        <v>6910.9</v>
      </c>
      <c r="F507" s="12">
        <v>6910.9</v>
      </c>
      <c r="G507" s="38">
        <f t="shared" si="73"/>
        <v>0.7</v>
      </c>
      <c r="H507" s="11">
        <f t="shared" si="72"/>
        <v>4837.6299999999992</v>
      </c>
    </row>
    <row r="508" spans="2:8" x14ac:dyDescent="0.2">
      <c r="B508" s="9" t="s">
        <v>145</v>
      </c>
      <c r="C508" s="13" t="s">
        <v>38</v>
      </c>
      <c r="D508" s="9" t="s">
        <v>50</v>
      </c>
      <c r="E508" s="12">
        <v>2352.5</v>
      </c>
      <c r="F508" s="12">
        <v>2352.5</v>
      </c>
      <c r="G508" s="38">
        <f t="shared" si="73"/>
        <v>0.7</v>
      </c>
      <c r="H508" s="11">
        <f t="shared" si="72"/>
        <v>1646.75</v>
      </c>
    </row>
    <row r="509" spans="2:8" x14ac:dyDescent="0.2">
      <c r="B509" s="9" t="s">
        <v>146</v>
      </c>
      <c r="C509" s="13" t="s">
        <v>39</v>
      </c>
      <c r="D509" s="9" t="s">
        <v>50</v>
      </c>
      <c r="E509" s="12">
        <v>1110</v>
      </c>
      <c r="F509" s="12">
        <v>1110</v>
      </c>
      <c r="G509" s="38">
        <f t="shared" si="73"/>
        <v>0.7</v>
      </c>
      <c r="H509" s="11">
        <f t="shared" si="72"/>
        <v>777</v>
      </c>
    </row>
    <row r="510" spans="2:8" x14ac:dyDescent="0.2">
      <c r="B510" s="9" t="s">
        <v>147</v>
      </c>
      <c r="C510" s="13" t="s">
        <v>40</v>
      </c>
      <c r="D510" s="9" t="s">
        <v>50</v>
      </c>
      <c r="E510" s="12">
        <v>3632.59</v>
      </c>
      <c r="F510" s="12">
        <v>3632.59</v>
      </c>
      <c r="G510" s="38">
        <f t="shared" si="73"/>
        <v>0.7</v>
      </c>
      <c r="H510" s="11">
        <f t="shared" si="72"/>
        <v>2542.8130000000001</v>
      </c>
    </row>
    <row r="511" spans="2:8" x14ac:dyDescent="0.2">
      <c r="B511" s="9" t="s">
        <v>148</v>
      </c>
      <c r="C511" s="13" t="s">
        <v>41</v>
      </c>
      <c r="D511" s="9" t="s">
        <v>50</v>
      </c>
      <c r="E511" s="12">
        <v>2826.2</v>
      </c>
      <c r="F511" s="12">
        <v>2826.2</v>
      </c>
      <c r="G511" s="38">
        <f t="shared" si="73"/>
        <v>0.7</v>
      </c>
      <c r="H511" s="11">
        <f t="shared" si="72"/>
        <v>1978.3399999999997</v>
      </c>
    </row>
    <row r="512" spans="2:8" x14ac:dyDescent="0.2">
      <c r="B512" s="9" t="s">
        <v>149</v>
      </c>
      <c r="C512" s="13" t="s">
        <v>42</v>
      </c>
      <c r="D512" s="9" t="s">
        <v>50</v>
      </c>
      <c r="E512" s="12">
        <v>2850.04</v>
      </c>
      <c r="F512" s="12">
        <v>2850.04</v>
      </c>
      <c r="G512" s="38">
        <f t="shared" si="73"/>
        <v>0.7</v>
      </c>
      <c r="H512" s="11">
        <f t="shared" si="72"/>
        <v>1995.0279999999998</v>
      </c>
    </row>
    <row r="513" spans="2:8" x14ac:dyDescent="0.2">
      <c r="B513" s="9" t="s">
        <v>150</v>
      </c>
      <c r="C513" s="13" t="s">
        <v>43</v>
      </c>
      <c r="D513" s="9" t="s">
        <v>50</v>
      </c>
      <c r="E513" s="12">
        <v>495</v>
      </c>
      <c r="F513" s="12">
        <v>495</v>
      </c>
      <c r="G513" s="38">
        <f t="shared" si="73"/>
        <v>0.7</v>
      </c>
      <c r="H513" s="11">
        <f t="shared" si="72"/>
        <v>346.5</v>
      </c>
    </row>
    <row r="514" spans="2:8" x14ac:dyDescent="0.2">
      <c r="B514" s="9" t="s">
        <v>151</v>
      </c>
      <c r="C514" s="13" t="s">
        <v>44</v>
      </c>
      <c r="D514" s="9" t="s">
        <v>50</v>
      </c>
      <c r="E514" s="12">
        <v>5031</v>
      </c>
      <c r="F514" s="12">
        <v>5031</v>
      </c>
      <c r="G514" s="38">
        <f t="shared" si="73"/>
        <v>0.7</v>
      </c>
      <c r="H514" s="11">
        <f t="shared" si="72"/>
        <v>3521.7</v>
      </c>
    </row>
    <row r="515" spans="2:8" x14ac:dyDescent="0.2">
      <c r="B515" s="9" t="s">
        <v>152</v>
      </c>
      <c r="C515" s="13" t="s">
        <v>45</v>
      </c>
      <c r="D515" s="9" t="s">
        <v>50</v>
      </c>
      <c r="E515" s="12">
        <v>1280</v>
      </c>
      <c r="F515" s="12">
        <v>1280</v>
      </c>
      <c r="G515" s="38">
        <f t="shared" si="73"/>
        <v>0.7</v>
      </c>
      <c r="H515" s="11">
        <f t="shared" si="72"/>
        <v>896</v>
      </c>
    </row>
    <row r="516" spans="2:8" x14ac:dyDescent="0.2">
      <c r="B516" s="9" t="s">
        <v>153</v>
      </c>
      <c r="C516" s="13" t="s">
        <v>46</v>
      </c>
      <c r="D516" s="9" t="s">
        <v>50</v>
      </c>
      <c r="E516" s="12">
        <v>1719</v>
      </c>
      <c r="F516" s="12">
        <v>1719</v>
      </c>
      <c r="G516" s="38">
        <f t="shared" si="73"/>
        <v>0.7</v>
      </c>
      <c r="H516" s="11">
        <f t="shared" si="72"/>
        <v>1203.3</v>
      </c>
    </row>
    <row r="517" spans="2:8" x14ac:dyDescent="0.2">
      <c r="B517" s="9"/>
      <c r="C517" s="10"/>
      <c r="D517" s="9"/>
      <c r="E517" s="12"/>
      <c r="F517" s="12"/>
      <c r="G517" s="38"/>
      <c r="H517" s="11"/>
    </row>
    <row r="518" spans="2:8" x14ac:dyDescent="0.2">
      <c r="B518" s="6" t="s">
        <v>67</v>
      </c>
      <c r="C518" s="14" t="s">
        <v>205</v>
      </c>
      <c r="D518" s="6" t="s">
        <v>50</v>
      </c>
      <c r="E518" s="7">
        <f>SUM(E519:E520)</f>
        <v>5009.87</v>
      </c>
      <c r="F518" s="7">
        <f>SUM(F519:F520)</f>
        <v>5009.87</v>
      </c>
      <c r="G518" s="45"/>
      <c r="H518" s="7">
        <f>SUM(H519:H520)</f>
        <v>2104.1453999999999</v>
      </c>
    </row>
    <row r="519" spans="2:8" x14ac:dyDescent="0.2">
      <c r="B519" s="9" t="s">
        <v>82</v>
      </c>
      <c r="C519" s="13" t="s">
        <v>199</v>
      </c>
      <c r="D519" s="9" t="s">
        <v>50</v>
      </c>
      <c r="E519" s="11">
        <v>3209.87</v>
      </c>
      <c r="F519" s="11">
        <v>3209.87</v>
      </c>
      <c r="G519" s="38">
        <v>0.42</v>
      </c>
      <c r="H519" s="11">
        <f t="shared" ref="H519:H520" si="74">G519*F519</f>
        <v>1348.1453999999999</v>
      </c>
    </row>
    <row r="520" spans="2:8" x14ac:dyDescent="0.2">
      <c r="B520" s="9" t="s">
        <v>83</v>
      </c>
      <c r="C520" s="13" t="s">
        <v>200</v>
      </c>
      <c r="D520" s="9" t="s">
        <v>50</v>
      </c>
      <c r="E520" s="11">
        <v>1800</v>
      </c>
      <c r="F520" s="11">
        <v>1800</v>
      </c>
      <c r="G520" s="38">
        <f>G519</f>
        <v>0.42</v>
      </c>
      <c r="H520" s="11">
        <f t="shared" si="74"/>
        <v>756</v>
      </c>
    </row>
    <row r="521" spans="2:8" x14ac:dyDescent="0.2">
      <c r="B521" s="9"/>
      <c r="C521" s="10"/>
      <c r="D521" s="9"/>
      <c r="E521" s="12"/>
      <c r="F521" s="12"/>
      <c r="G521" s="38"/>
      <c r="H521" s="11"/>
    </row>
    <row r="522" spans="2:8" x14ac:dyDescent="0.2">
      <c r="B522" s="6" t="s">
        <v>115</v>
      </c>
      <c r="C522" s="14" t="s">
        <v>206</v>
      </c>
      <c r="D522" s="6" t="s">
        <v>50</v>
      </c>
      <c r="E522" s="7">
        <f>SUM(E523:E565)</f>
        <v>27505.45</v>
      </c>
      <c r="F522" s="7">
        <f>SUM(F523:F565)</f>
        <v>55010.9</v>
      </c>
      <c r="G522" s="45"/>
      <c r="H522" s="7">
        <f>SUM(H523:H565)</f>
        <v>30255.995000000003</v>
      </c>
    </row>
    <row r="523" spans="2:8" x14ac:dyDescent="0.2">
      <c r="B523" s="9" t="s">
        <v>119</v>
      </c>
      <c r="C523" s="55" t="s">
        <v>322</v>
      </c>
      <c r="D523" s="9" t="s">
        <v>50</v>
      </c>
      <c r="E523" s="15">
        <v>414.4</v>
      </c>
      <c r="F523" s="11">
        <v>828.8</v>
      </c>
      <c r="G523" s="38">
        <v>0.55000000000000004</v>
      </c>
      <c r="H523" s="11">
        <f t="shared" ref="H523:H565" si="75">G523*F523</f>
        <v>455.84000000000003</v>
      </c>
    </row>
    <row r="524" spans="2:8" x14ac:dyDescent="0.2">
      <c r="B524" s="9" t="s">
        <v>120</v>
      </c>
      <c r="C524" s="55" t="s">
        <v>323</v>
      </c>
      <c r="D524" s="9" t="s">
        <v>50</v>
      </c>
      <c r="E524" s="15">
        <v>781</v>
      </c>
      <c r="F524" s="11">
        <v>1562</v>
      </c>
      <c r="G524" s="38">
        <f>G523</f>
        <v>0.55000000000000004</v>
      </c>
      <c r="H524" s="11">
        <f t="shared" si="75"/>
        <v>859.1</v>
      </c>
    </row>
    <row r="525" spans="2:8" x14ac:dyDescent="0.2">
      <c r="B525" s="9" t="s">
        <v>121</v>
      </c>
      <c r="C525" s="55" t="s">
        <v>324</v>
      </c>
      <c r="D525" s="9" t="s">
        <v>50</v>
      </c>
      <c r="E525" s="15">
        <v>906</v>
      </c>
      <c r="F525" s="11">
        <v>1812</v>
      </c>
      <c r="G525" s="38">
        <f t="shared" ref="G525:G565" si="76">G524</f>
        <v>0.55000000000000004</v>
      </c>
      <c r="H525" s="11">
        <f t="shared" si="75"/>
        <v>996.60000000000014</v>
      </c>
    </row>
    <row r="526" spans="2:8" x14ac:dyDescent="0.2">
      <c r="B526" s="9" t="s">
        <v>122</v>
      </c>
      <c r="C526" s="55" t="s">
        <v>110</v>
      </c>
      <c r="D526" s="9" t="s">
        <v>50</v>
      </c>
      <c r="E526" s="15">
        <v>3566.3</v>
      </c>
      <c r="F526" s="11">
        <v>7132.6</v>
      </c>
      <c r="G526" s="38">
        <f t="shared" si="76"/>
        <v>0.55000000000000004</v>
      </c>
      <c r="H526" s="11">
        <f t="shared" si="75"/>
        <v>3922.9300000000003</v>
      </c>
    </row>
    <row r="527" spans="2:8" x14ac:dyDescent="0.2">
      <c r="B527" s="9" t="s">
        <v>123</v>
      </c>
      <c r="C527" s="55" t="s">
        <v>325</v>
      </c>
      <c r="D527" s="9" t="s">
        <v>50</v>
      </c>
      <c r="E527" s="15">
        <v>135.4</v>
      </c>
      <c r="F527" s="11">
        <v>270.8</v>
      </c>
      <c r="G527" s="38">
        <f t="shared" si="76"/>
        <v>0.55000000000000004</v>
      </c>
      <c r="H527" s="11">
        <f t="shared" si="75"/>
        <v>148.94000000000003</v>
      </c>
    </row>
    <row r="528" spans="2:8" x14ac:dyDescent="0.2">
      <c r="B528" s="9" t="s">
        <v>124</v>
      </c>
      <c r="C528" s="55" t="s">
        <v>326</v>
      </c>
      <c r="D528" s="9" t="s">
        <v>50</v>
      </c>
      <c r="E528" s="15">
        <v>58.5</v>
      </c>
      <c r="F528" s="11">
        <v>117</v>
      </c>
      <c r="G528" s="38">
        <f t="shared" si="76"/>
        <v>0.55000000000000004</v>
      </c>
      <c r="H528" s="11">
        <f t="shared" si="75"/>
        <v>64.350000000000009</v>
      </c>
    </row>
    <row r="529" spans="2:8" x14ac:dyDescent="0.2">
      <c r="B529" s="9" t="s">
        <v>125</v>
      </c>
      <c r="C529" s="55" t="s">
        <v>327</v>
      </c>
      <c r="D529" s="9" t="s">
        <v>50</v>
      </c>
      <c r="E529" s="15">
        <v>165.9</v>
      </c>
      <c r="F529" s="11">
        <v>331.8</v>
      </c>
      <c r="G529" s="38">
        <f t="shared" si="76"/>
        <v>0.55000000000000004</v>
      </c>
      <c r="H529" s="11">
        <f t="shared" si="75"/>
        <v>182.49</v>
      </c>
    </row>
    <row r="530" spans="2:8" x14ac:dyDescent="0.2">
      <c r="B530" s="9" t="s">
        <v>126</v>
      </c>
      <c r="C530" s="55" t="s">
        <v>328</v>
      </c>
      <c r="D530" s="9" t="s">
        <v>50</v>
      </c>
      <c r="E530" s="15">
        <v>193</v>
      </c>
      <c r="F530" s="11">
        <v>386</v>
      </c>
      <c r="G530" s="38">
        <f t="shared" si="76"/>
        <v>0.55000000000000004</v>
      </c>
      <c r="H530" s="11">
        <f t="shared" si="75"/>
        <v>212.3</v>
      </c>
    </row>
    <row r="531" spans="2:8" x14ac:dyDescent="0.2">
      <c r="B531" s="9" t="s">
        <v>127</v>
      </c>
      <c r="C531" s="55" t="s">
        <v>329</v>
      </c>
      <c r="D531" s="9" t="s">
        <v>50</v>
      </c>
      <c r="E531" s="15">
        <v>95.9</v>
      </c>
      <c r="F531" s="11">
        <v>191.8</v>
      </c>
      <c r="G531" s="38">
        <f t="shared" si="76"/>
        <v>0.55000000000000004</v>
      </c>
      <c r="H531" s="11">
        <f t="shared" si="75"/>
        <v>105.49000000000001</v>
      </c>
    </row>
    <row r="532" spans="2:8" x14ac:dyDescent="0.2">
      <c r="B532" s="9" t="s">
        <v>128</v>
      </c>
      <c r="C532" s="55" t="s">
        <v>330</v>
      </c>
      <c r="D532" s="9" t="s">
        <v>50</v>
      </c>
      <c r="E532" s="15">
        <v>253.8</v>
      </c>
      <c r="F532" s="11">
        <v>507.6</v>
      </c>
      <c r="G532" s="38">
        <f t="shared" si="76"/>
        <v>0.55000000000000004</v>
      </c>
      <c r="H532" s="11">
        <f t="shared" si="75"/>
        <v>279.18</v>
      </c>
    </row>
    <row r="533" spans="2:8" x14ac:dyDescent="0.2">
      <c r="B533" s="9" t="s">
        <v>129</v>
      </c>
      <c r="C533" s="55" t="s">
        <v>331</v>
      </c>
      <c r="D533" s="9" t="s">
        <v>50</v>
      </c>
      <c r="E533" s="15">
        <v>856.6</v>
      </c>
      <c r="F533" s="11">
        <v>1713.2</v>
      </c>
      <c r="G533" s="38">
        <f t="shared" si="76"/>
        <v>0.55000000000000004</v>
      </c>
      <c r="H533" s="11">
        <f t="shared" si="75"/>
        <v>942.2600000000001</v>
      </c>
    </row>
    <row r="534" spans="2:8" x14ac:dyDescent="0.2">
      <c r="B534" s="9" t="s">
        <v>130</v>
      </c>
      <c r="C534" s="55" t="s">
        <v>332</v>
      </c>
      <c r="D534" s="9" t="s">
        <v>50</v>
      </c>
      <c r="E534" s="15">
        <v>416.25</v>
      </c>
      <c r="F534" s="11">
        <v>832.5</v>
      </c>
      <c r="G534" s="38">
        <f t="shared" si="76"/>
        <v>0.55000000000000004</v>
      </c>
      <c r="H534" s="11">
        <f t="shared" si="75"/>
        <v>457.87500000000006</v>
      </c>
    </row>
    <row r="535" spans="2:8" x14ac:dyDescent="0.2">
      <c r="B535" s="9" t="s">
        <v>131</v>
      </c>
      <c r="C535" s="55" t="s">
        <v>333</v>
      </c>
      <c r="D535" s="9" t="s">
        <v>50</v>
      </c>
      <c r="E535" s="15">
        <v>299.85000000000002</v>
      </c>
      <c r="F535" s="11">
        <v>599.70000000000005</v>
      </c>
      <c r="G535" s="38">
        <f t="shared" si="76"/>
        <v>0.55000000000000004</v>
      </c>
      <c r="H535" s="11">
        <f t="shared" si="75"/>
        <v>329.83500000000004</v>
      </c>
    </row>
    <row r="536" spans="2:8" x14ac:dyDescent="0.2">
      <c r="B536" s="9" t="s">
        <v>132</v>
      </c>
      <c r="C536" s="55" t="s">
        <v>334</v>
      </c>
      <c r="D536" s="9" t="s">
        <v>50</v>
      </c>
      <c r="E536" s="15">
        <v>541.5</v>
      </c>
      <c r="F536" s="11">
        <v>1083</v>
      </c>
      <c r="G536" s="38">
        <f t="shared" si="76"/>
        <v>0.55000000000000004</v>
      </c>
      <c r="H536" s="11">
        <f t="shared" si="75"/>
        <v>595.65000000000009</v>
      </c>
    </row>
    <row r="537" spans="2:8" x14ac:dyDescent="0.2">
      <c r="B537" s="9" t="s">
        <v>133</v>
      </c>
      <c r="C537" s="55" t="s">
        <v>111</v>
      </c>
      <c r="D537" s="9" t="s">
        <v>50</v>
      </c>
      <c r="E537" s="15">
        <v>4330.8</v>
      </c>
      <c r="F537" s="11">
        <v>8661.6</v>
      </c>
      <c r="G537" s="38">
        <f t="shared" si="76"/>
        <v>0.55000000000000004</v>
      </c>
      <c r="H537" s="11">
        <f t="shared" si="75"/>
        <v>4763.880000000001</v>
      </c>
    </row>
    <row r="538" spans="2:8" x14ac:dyDescent="0.2">
      <c r="B538" s="9" t="s">
        <v>134</v>
      </c>
      <c r="C538" s="55" t="s">
        <v>335</v>
      </c>
      <c r="D538" s="9" t="s">
        <v>50</v>
      </c>
      <c r="E538" s="15">
        <v>535.5</v>
      </c>
      <c r="F538" s="11">
        <v>1071</v>
      </c>
      <c r="G538" s="38">
        <f t="shared" si="76"/>
        <v>0.55000000000000004</v>
      </c>
      <c r="H538" s="11">
        <f t="shared" si="75"/>
        <v>589.05000000000007</v>
      </c>
    </row>
    <row r="539" spans="2:8" x14ac:dyDescent="0.2">
      <c r="B539" s="9" t="s">
        <v>134</v>
      </c>
      <c r="C539" s="55" t="s">
        <v>336</v>
      </c>
      <c r="D539" s="9" t="s">
        <v>50</v>
      </c>
      <c r="E539" s="15">
        <v>145.4</v>
      </c>
      <c r="F539" s="11">
        <v>290.8</v>
      </c>
      <c r="G539" s="38">
        <f t="shared" si="76"/>
        <v>0.55000000000000004</v>
      </c>
      <c r="H539" s="11">
        <f t="shared" si="75"/>
        <v>159.94000000000003</v>
      </c>
    </row>
    <row r="540" spans="2:8" x14ac:dyDescent="0.2">
      <c r="B540" s="9" t="s">
        <v>134</v>
      </c>
      <c r="C540" s="55" t="s">
        <v>112</v>
      </c>
      <c r="D540" s="9" t="s">
        <v>50</v>
      </c>
      <c r="E540" s="15">
        <v>2147.1</v>
      </c>
      <c r="F540" s="11">
        <v>4294.2</v>
      </c>
      <c r="G540" s="38">
        <f t="shared" si="76"/>
        <v>0.55000000000000004</v>
      </c>
      <c r="H540" s="11">
        <f t="shared" si="75"/>
        <v>2361.81</v>
      </c>
    </row>
    <row r="541" spans="2:8" x14ac:dyDescent="0.2">
      <c r="B541" s="9" t="s">
        <v>134</v>
      </c>
      <c r="C541" s="55" t="s">
        <v>337</v>
      </c>
      <c r="D541" s="9" t="s">
        <v>50</v>
      </c>
      <c r="E541" s="15">
        <v>404.8</v>
      </c>
      <c r="F541" s="11">
        <v>809.6</v>
      </c>
      <c r="G541" s="38">
        <f t="shared" si="76"/>
        <v>0.55000000000000004</v>
      </c>
      <c r="H541" s="11">
        <f t="shared" si="75"/>
        <v>445.28000000000003</v>
      </c>
    </row>
    <row r="542" spans="2:8" x14ac:dyDescent="0.2">
      <c r="B542" s="9" t="s">
        <v>134</v>
      </c>
      <c r="C542" s="55" t="s">
        <v>338</v>
      </c>
      <c r="D542" s="9" t="s">
        <v>50</v>
      </c>
      <c r="E542" s="15">
        <v>93.5</v>
      </c>
      <c r="F542" s="11">
        <v>187</v>
      </c>
      <c r="G542" s="38">
        <f t="shared" si="76"/>
        <v>0.55000000000000004</v>
      </c>
      <c r="H542" s="11">
        <f t="shared" si="75"/>
        <v>102.85000000000001</v>
      </c>
    </row>
    <row r="543" spans="2:8" x14ac:dyDescent="0.2">
      <c r="B543" s="9" t="s">
        <v>134</v>
      </c>
      <c r="C543" s="55" t="s">
        <v>339</v>
      </c>
      <c r="D543" s="9" t="s">
        <v>50</v>
      </c>
      <c r="E543" s="15">
        <v>221</v>
      </c>
      <c r="F543" s="11">
        <v>442</v>
      </c>
      <c r="G543" s="38">
        <f t="shared" si="76"/>
        <v>0.55000000000000004</v>
      </c>
      <c r="H543" s="11">
        <f t="shared" si="75"/>
        <v>243.10000000000002</v>
      </c>
    </row>
    <row r="544" spans="2:8" x14ac:dyDescent="0.2">
      <c r="B544" s="9" t="s">
        <v>134</v>
      </c>
      <c r="C544" s="55" t="s">
        <v>340</v>
      </c>
      <c r="D544" s="9" t="s">
        <v>50</v>
      </c>
      <c r="E544" s="15">
        <v>274.2</v>
      </c>
      <c r="F544" s="11">
        <v>548.4</v>
      </c>
      <c r="G544" s="38">
        <f t="shared" si="76"/>
        <v>0.55000000000000004</v>
      </c>
      <c r="H544" s="11">
        <f t="shared" si="75"/>
        <v>301.62</v>
      </c>
    </row>
    <row r="545" spans="2:8" x14ac:dyDescent="0.2">
      <c r="B545" s="9" t="s">
        <v>134</v>
      </c>
      <c r="C545" s="55" t="s">
        <v>341</v>
      </c>
      <c r="D545" s="9" t="s">
        <v>50</v>
      </c>
      <c r="E545" s="15">
        <v>95</v>
      </c>
      <c r="F545" s="11">
        <v>190</v>
      </c>
      <c r="G545" s="38">
        <f t="shared" si="76"/>
        <v>0.55000000000000004</v>
      </c>
      <c r="H545" s="11">
        <f t="shared" si="75"/>
        <v>104.50000000000001</v>
      </c>
    </row>
    <row r="546" spans="2:8" x14ac:dyDescent="0.2">
      <c r="B546" s="9" t="s">
        <v>134</v>
      </c>
      <c r="C546" s="55" t="s">
        <v>342</v>
      </c>
      <c r="D546" s="9" t="s">
        <v>50</v>
      </c>
      <c r="E546" s="15">
        <v>966.5</v>
      </c>
      <c r="F546" s="11">
        <v>1933</v>
      </c>
      <c r="G546" s="38">
        <f t="shared" si="76"/>
        <v>0.55000000000000004</v>
      </c>
      <c r="H546" s="11">
        <f t="shared" si="75"/>
        <v>1063.1500000000001</v>
      </c>
    </row>
    <row r="547" spans="2:8" x14ac:dyDescent="0.2">
      <c r="B547" s="9" t="s">
        <v>134</v>
      </c>
      <c r="C547" s="55" t="s">
        <v>343</v>
      </c>
      <c r="D547" s="9" t="s">
        <v>50</v>
      </c>
      <c r="E547" s="15">
        <v>360</v>
      </c>
      <c r="F547" s="11">
        <v>720</v>
      </c>
      <c r="G547" s="38">
        <f t="shared" si="76"/>
        <v>0.55000000000000004</v>
      </c>
      <c r="H547" s="11">
        <f t="shared" si="75"/>
        <v>396.00000000000006</v>
      </c>
    </row>
    <row r="548" spans="2:8" x14ac:dyDescent="0.2">
      <c r="B548" s="9" t="s">
        <v>134</v>
      </c>
      <c r="C548" s="55" t="s">
        <v>344</v>
      </c>
      <c r="D548" s="9" t="s">
        <v>50</v>
      </c>
      <c r="E548" s="15">
        <v>294.5</v>
      </c>
      <c r="F548" s="11">
        <v>589</v>
      </c>
      <c r="G548" s="38">
        <f t="shared" si="76"/>
        <v>0.55000000000000004</v>
      </c>
      <c r="H548" s="11">
        <f t="shared" si="75"/>
        <v>323.95000000000005</v>
      </c>
    </row>
    <row r="549" spans="2:8" x14ac:dyDescent="0.2">
      <c r="B549" s="9" t="s">
        <v>134</v>
      </c>
      <c r="C549" s="55" t="s">
        <v>345</v>
      </c>
      <c r="D549" s="9" t="s">
        <v>50</v>
      </c>
      <c r="E549" s="15">
        <v>111.25</v>
      </c>
      <c r="F549" s="11">
        <v>222.5</v>
      </c>
      <c r="G549" s="38">
        <f t="shared" si="76"/>
        <v>0.55000000000000004</v>
      </c>
      <c r="H549" s="11">
        <f t="shared" si="75"/>
        <v>122.37500000000001</v>
      </c>
    </row>
    <row r="550" spans="2:8" x14ac:dyDescent="0.2">
      <c r="B550" s="9" t="s">
        <v>134</v>
      </c>
      <c r="C550" s="55" t="s">
        <v>346</v>
      </c>
      <c r="D550" s="9" t="s">
        <v>50</v>
      </c>
      <c r="E550" s="15">
        <v>0</v>
      </c>
      <c r="F550" s="11">
        <v>0</v>
      </c>
      <c r="G550" s="38">
        <f t="shared" si="76"/>
        <v>0.55000000000000004</v>
      </c>
      <c r="H550" s="11">
        <f t="shared" si="75"/>
        <v>0</v>
      </c>
    </row>
    <row r="551" spans="2:8" x14ac:dyDescent="0.2">
      <c r="B551" s="9" t="s">
        <v>134</v>
      </c>
      <c r="C551" s="55" t="s">
        <v>347</v>
      </c>
      <c r="D551" s="9" t="s">
        <v>50</v>
      </c>
      <c r="E551" s="15">
        <v>229</v>
      </c>
      <c r="F551" s="11">
        <v>458</v>
      </c>
      <c r="G551" s="38">
        <f t="shared" si="76"/>
        <v>0.55000000000000004</v>
      </c>
      <c r="H551" s="11">
        <f t="shared" si="75"/>
        <v>251.90000000000003</v>
      </c>
    </row>
    <row r="552" spans="2:8" x14ac:dyDescent="0.2">
      <c r="B552" s="9" t="s">
        <v>134</v>
      </c>
      <c r="C552" s="55" t="s">
        <v>348</v>
      </c>
      <c r="D552" s="9" t="s">
        <v>50</v>
      </c>
      <c r="E552" s="15">
        <v>391.7</v>
      </c>
      <c r="F552" s="11">
        <v>783.4</v>
      </c>
      <c r="G552" s="38">
        <f t="shared" si="76"/>
        <v>0.55000000000000004</v>
      </c>
      <c r="H552" s="11">
        <f t="shared" si="75"/>
        <v>430.87</v>
      </c>
    </row>
    <row r="553" spans="2:8" x14ac:dyDescent="0.2">
      <c r="B553" s="9" t="s">
        <v>134</v>
      </c>
      <c r="C553" s="55" t="s">
        <v>349</v>
      </c>
      <c r="D553" s="9" t="s">
        <v>50</v>
      </c>
      <c r="E553" s="15">
        <v>799.3</v>
      </c>
      <c r="F553" s="11">
        <v>1598.6</v>
      </c>
      <c r="G553" s="38">
        <f t="shared" si="76"/>
        <v>0.55000000000000004</v>
      </c>
      <c r="H553" s="11">
        <f t="shared" si="75"/>
        <v>879.23</v>
      </c>
    </row>
    <row r="554" spans="2:8" x14ac:dyDescent="0.2">
      <c r="B554" s="9" t="s">
        <v>134</v>
      </c>
      <c r="C554" s="55" t="s">
        <v>350</v>
      </c>
      <c r="D554" s="9" t="s">
        <v>50</v>
      </c>
      <c r="E554" s="15">
        <v>312.60000000000002</v>
      </c>
      <c r="F554" s="11">
        <v>625.20000000000005</v>
      </c>
      <c r="G554" s="38">
        <f t="shared" si="76"/>
        <v>0.55000000000000004</v>
      </c>
      <c r="H554" s="11">
        <f t="shared" si="75"/>
        <v>343.86000000000007</v>
      </c>
    </row>
    <row r="555" spans="2:8" x14ac:dyDescent="0.2">
      <c r="B555" s="9" t="s">
        <v>134</v>
      </c>
      <c r="C555" s="55" t="s">
        <v>351</v>
      </c>
      <c r="D555" s="9" t="s">
        <v>50</v>
      </c>
      <c r="E555" s="15">
        <v>443.2</v>
      </c>
      <c r="F555" s="11">
        <v>886.4</v>
      </c>
      <c r="G555" s="38">
        <f t="shared" si="76"/>
        <v>0.55000000000000004</v>
      </c>
      <c r="H555" s="11">
        <f t="shared" si="75"/>
        <v>487.52000000000004</v>
      </c>
    </row>
    <row r="556" spans="2:8" x14ac:dyDescent="0.2">
      <c r="B556" s="9" t="s">
        <v>134</v>
      </c>
      <c r="C556" s="55" t="s">
        <v>352</v>
      </c>
      <c r="D556" s="9" t="s">
        <v>50</v>
      </c>
      <c r="E556" s="15">
        <v>933</v>
      </c>
      <c r="F556" s="11">
        <v>1866</v>
      </c>
      <c r="G556" s="38">
        <f t="shared" si="76"/>
        <v>0.55000000000000004</v>
      </c>
      <c r="H556" s="11">
        <f t="shared" si="75"/>
        <v>1026.3000000000002</v>
      </c>
    </row>
    <row r="557" spans="2:8" x14ac:dyDescent="0.2">
      <c r="B557" s="9" t="s">
        <v>134</v>
      </c>
      <c r="C557" s="55" t="s">
        <v>113</v>
      </c>
      <c r="D557" s="9" t="s">
        <v>50</v>
      </c>
      <c r="E557" s="15">
        <v>2933.5</v>
      </c>
      <c r="F557" s="11">
        <v>5867</v>
      </c>
      <c r="G557" s="38">
        <f t="shared" si="76"/>
        <v>0.55000000000000004</v>
      </c>
      <c r="H557" s="11">
        <f t="shared" si="75"/>
        <v>3226.8500000000004</v>
      </c>
    </row>
    <row r="558" spans="2:8" x14ac:dyDescent="0.2">
      <c r="B558" s="9" t="s">
        <v>134</v>
      </c>
      <c r="C558" s="55" t="s">
        <v>353</v>
      </c>
      <c r="D558" s="9" t="s">
        <v>50</v>
      </c>
      <c r="E558" s="15">
        <v>737.8</v>
      </c>
      <c r="F558" s="11">
        <v>1475.6</v>
      </c>
      <c r="G558" s="38">
        <f t="shared" si="76"/>
        <v>0.55000000000000004</v>
      </c>
      <c r="H558" s="11">
        <f t="shared" si="75"/>
        <v>811.58</v>
      </c>
    </row>
    <row r="559" spans="2:8" x14ac:dyDescent="0.2">
      <c r="B559" s="9" t="s">
        <v>134</v>
      </c>
      <c r="C559" s="55" t="s">
        <v>354</v>
      </c>
      <c r="D559" s="9" t="s">
        <v>50</v>
      </c>
      <c r="E559" s="15">
        <v>0</v>
      </c>
      <c r="F559" s="11">
        <v>0</v>
      </c>
      <c r="G559" s="38">
        <f t="shared" si="76"/>
        <v>0.55000000000000004</v>
      </c>
      <c r="H559" s="11">
        <f t="shared" si="75"/>
        <v>0</v>
      </c>
    </row>
    <row r="560" spans="2:8" x14ac:dyDescent="0.2">
      <c r="B560" s="9" t="s">
        <v>134</v>
      </c>
      <c r="C560" s="55" t="s">
        <v>355</v>
      </c>
      <c r="D560" s="9" t="s">
        <v>50</v>
      </c>
      <c r="E560" s="15">
        <v>0</v>
      </c>
      <c r="F560" s="11">
        <v>0</v>
      </c>
      <c r="G560" s="38">
        <f t="shared" si="76"/>
        <v>0.55000000000000004</v>
      </c>
      <c r="H560" s="11">
        <f t="shared" si="75"/>
        <v>0</v>
      </c>
    </row>
    <row r="561" spans="2:8" x14ac:dyDescent="0.2">
      <c r="B561" s="9" t="s">
        <v>134</v>
      </c>
      <c r="C561" s="55" t="s">
        <v>356</v>
      </c>
      <c r="D561" s="9" t="s">
        <v>50</v>
      </c>
      <c r="E561" s="15">
        <v>123.3</v>
      </c>
      <c r="F561" s="11">
        <v>246.6</v>
      </c>
      <c r="G561" s="38">
        <f t="shared" si="76"/>
        <v>0.55000000000000004</v>
      </c>
      <c r="H561" s="11">
        <f t="shared" si="75"/>
        <v>135.63</v>
      </c>
    </row>
    <row r="562" spans="2:8" x14ac:dyDescent="0.2">
      <c r="B562" s="9" t="s">
        <v>134</v>
      </c>
      <c r="C562" s="55" t="s">
        <v>114</v>
      </c>
      <c r="D562" s="9" t="s">
        <v>50</v>
      </c>
      <c r="E562" s="15">
        <v>1123.7</v>
      </c>
      <c r="F562" s="11">
        <v>2247.4</v>
      </c>
      <c r="G562" s="38">
        <f t="shared" si="76"/>
        <v>0.55000000000000004</v>
      </c>
      <c r="H562" s="11">
        <f t="shared" si="75"/>
        <v>1236.0700000000002</v>
      </c>
    </row>
    <row r="563" spans="2:8" x14ac:dyDescent="0.2">
      <c r="B563" s="9" t="s">
        <v>134</v>
      </c>
      <c r="C563" s="55" t="s">
        <v>357</v>
      </c>
      <c r="D563" s="9" t="s">
        <v>50</v>
      </c>
      <c r="E563" s="15">
        <v>767</v>
      </c>
      <c r="F563" s="11">
        <v>1534</v>
      </c>
      <c r="G563" s="38">
        <f t="shared" si="76"/>
        <v>0.55000000000000004</v>
      </c>
      <c r="H563" s="11">
        <f t="shared" si="75"/>
        <v>843.7</v>
      </c>
    </row>
    <row r="564" spans="2:8" x14ac:dyDescent="0.2">
      <c r="B564" s="9" t="s">
        <v>134</v>
      </c>
      <c r="C564" s="55" t="s">
        <v>358</v>
      </c>
      <c r="D564" s="9" t="s">
        <v>50</v>
      </c>
      <c r="E564" s="15">
        <v>0</v>
      </c>
      <c r="F564" s="11">
        <v>0</v>
      </c>
      <c r="G564" s="38">
        <f t="shared" si="76"/>
        <v>0.55000000000000004</v>
      </c>
      <c r="H564" s="11">
        <f t="shared" si="75"/>
        <v>0</v>
      </c>
    </row>
    <row r="565" spans="2:8" x14ac:dyDescent="0.2">
      <c r="B565" s="9" t="s">
        <v>134</v>
      </c>
      <c r="C565" s="55" t="s">
        <v>359</v>
      </c>
      <c r="D565" s="9" t="s">
        <v>50</v>
      </c>
      <c r="E565" s="15">
        <v>47.4</v>
      </c>
      <c r="F565" s="11">
        <v>94.8</v>
      </c>
      <c r="G565" s="38">
        <f t="shared" si="76"/>
        <v>0.55000000000000004</v>
      </c>
      <c r="H565" s="11">
        <f t="shared" si="75"/>
        <v>52.14</v>
      </c>
    </row>
    <row r="566" spans="2:8" x14ac:dyDescent="0.2">
      <c r="B566" s="9"/>
      <c r="C566" s="10"/>
      <c r="D566" s="9"/>
      <c r="E566" s="12"/>
      <c r="F566" s="12"/>
      <c r="G566" s="38"/>
      <c r="H566" s="11"/>
    </row>
    <row r="567" spans="2:8" x14ac:dyDescent="0.2">
      <c r="B567" s="6" t="s">
        <v>116</v>
      </c>
      <c r="C567" s="14" t="s">
        <v>207</v>
      </c>
      <c r="D567" s="6" t="s">
        <v>50</v>
      </c>
      <c r="E567" s="7">
        <f>SUM(E568:E569)</f>
        <v>5611.7</v>
      </c>
      <c r="F567" s="7">
        <f>SUM(F568:F569)</f>
        <v>11223.4</v>
      </c>
      <c r="G567" s="45"/>
      <c r="H567" s="7">
        <f>SUM(H568:H569)</f>
        <v>3591.4879999999998</v>
      </c>
    </row>
    <row r="568" spans="2:8" x14ac:dyDescent="0.2">
      <c r="B568" s="9" t="s">
        <v>117</v>
      </c>
      <c r="C568" s="13" t="s">
        <v>54</v>
      </c>
      <c r="D568" s="9" t="s">
        <v>50</v>
      </c>
      <c r="E568" s="11">
        <v>3265.05</v>
      </c>
      <c r="F568" s="11">
        <v>6530.1</v>
      </c>
      <c r="G568" s="38">
        <v>0.32</v>
      </c>
      <c r="H568" s="11">
        <f t="shared" ref="H568:H569" si="77">G568*F568</f>
        <v>2089.6320000000001</v>
      </c>
    </row>
    <row r="569" spans="2:8" x14ac:dyDescent="0.2">
      <c r="B569" s="9" t="s">
        <v>118</v>
      </c>
      <c r="C569" s="13" t="s">
        <v>55</v>
      </c>
      <c r="D569" s="9" t="s">
        <v>50</v>
      </c>
      <c r="E569" s="11">
        <v>2346.6499999999996</v>
      </c>
      <c r="F569" s="11">
        <v>4693.2999999999993</v>
      </c>
      <c r="G569" s="38">
        <f>G568</f>
        <v>0.32</v>
      </c>
      <c r="H569" s="11">
        <f t="shared" si="77"/>
        <v>1501.8559999999998</v>
      </c>
    </row>
    <row r="570" spans="2:8" x14ac:dyDescent="0.2">
      <c r="B570" s="9"/>
      <c r="C570" s="10"/>
      <c r="D570" s="9"/>
      <c r="E570" s="12"/>
      <c r="F570" s="12"/>
      <c r="G570" s="38"/>
      <c r="H570" s="11"/>
    </row>
    <row r="571" spans="2:8" ht="28.5" x14ac:dyDescent="0.2">
      <c r="B571" s="16">
        <v>2</v>
      </c>
      <c r="C571" s="17" t="s">
        <v>210</v>
      </c>
      <c r="D571" s="16" t="s">
        <v>50</v>
      </c>
      <c r="E571" s="27">
        <f>E573+E606+E628+E652+E656+E701</f>
        <v>209876.65000000002</v>
      </c>
      <c r="F571" s="27">
        <f>F573+F606+F628+F652+F656+F701</f>
        <v>209876.65000000002</v>
      </c>
      <c r="G571" s="46"/>
      <c r="H571" s="27">
        <f>H573+H606+H628+H652+H656+H701</f>
        <v>8395.0659999999989</v>
      </c>
    </row>
    <row r="572" spans="2:8" x14ac:dyDescent="0.2">
      <c r="B572" s="9"/>
      <c r="C572" s="13"/>
      <c r="D572" s="9"/>
      <c r="E572" s="11"/>
      <c r="F572" s="11"/>
      <c r="G572" s="38"/>
      <c r="H572" s="11"/>
    </row>
    <row r="573" spans="2:8" x14ac:dyDescent="0.2">
      <c r="B573" s="6" t="s">
        <v>60</v>
      </c>
      <c r="C573" s="14" t="s">
        <v>202</v>
      </c>
      <c r="D573" s="6" t="s">
        <v>50</v>
      </c>
      <c r="E573" s="7">
        <f>SUM(E574:E604)</f>
        <v>66498.47</v>
      </c>
      <c r="F573" s="7">
        <f>SUM(F574:F604)</f>
        <v>66498.47</v>
      </c>
      <c r="G573" s="45"/>
      <c r="H573" s="7">
        <f>SUM(H574:H604)</f>
        <v>2659.9387999999994</v>
      </c>
    </row>
    <row r="574" spans="2:8" x14ac:dyDescent="0.2">
      <c r="B574" s="9" t="s">
        <v>212</v>
      </c>
      <c r="C574" s="10" t="s">
        <v>0</v>
      </c>
      <c r="D574" s="9" t="s">
        <v>50</v>
      </c>
      <c r="E574" s="12">
        <v>10234.1</v>
      </c>
      <c r="F574" s="12">
        <v>10234.1</v>
      </c>
      <c r="G574" s="38">
        <v>0.04</v>
      </c>
      <c r="H574" s="11">
        <f t="shared" ref="H574:H604" si="78">G574*F574</f>
        <v>409.36400000000003</v>
      </c>
    </row>
    <row r="575" spans="2:8" x14ac:dyDescent="0.2">
      <c r="B575" s="9" t="s">
        <v>213</v>
      </c>
      <c r="C575" s="10" t="s">
        <v>1</v>
      </c>
      <c r="D575" s="9" t="s">
        <v>50</v>
      </c>
      <c r="E575" s="12">
        <v>1684</v>
      </c>
      <c r="F575" s="12">
        <v>1684</v>
      </c>
      <c r="G575" s="38">
        <f t="shared" ref="G575:G604" si="79">G$574</f>
        <v>0.04</v>
      </c>
      <c r="H575" s="11">
        <f t="shared" si="78"/>
        <v>67.36</v>
      </c>
    </row>
    <row r="576" spans="2:8" x14ac:dyDescent="0.2">
      <c r="B576" s="9" t="s">
        <v>214</v>
      </c>
      <c r="C576" s="10" t="s">
        <v>84</v>
      </c>
      <c r="D576" s="9" t="s">
        <v>50</v>
      </c>
      <c r="E576" s="12">
        <v>720</v>
      </c>
      <c r="F576" s="12">
        <v>720</v>
      </c>
      <c r="G576" s="38">
        <f t="shared" si="79"/>
        <v>0.04</v>
      </c>
      <c r="H576" s="11">
        <f t="shared" si="78"/>
        <v>28.8</v>
      </c>
    </row>
    <row r="577" spans="2:8" x14ac:dyDescent="0.2">
      <c r="B577" s="9" t="s">
        <v>215</v>
      </c>
      <c r="C577" s="10" t="s">
        <v>2</v>
      </c>
      <c r="D577" s="9" t="s">
        <v>50</v>
      </c>
      <c r="E577" s="12">
        <v>380.78</v>
      </c>
      <c r="F577" s="12">
        <v>380.78</v>
      </c>
      <c r="G577" s="38">
        <f t="shared" si="79"/>
        <v>0.04</v>
      </c>
      <c r="H577" s="11">
        <f t="shared" si="78"/>
        <v>15.231199999999999</v>
      </c>
    </row>
    <row r="578" spans="2:8" x14ac:dyDescent="0.2">
      <c r="B578" s="9" t="s">
        <v>216</v>
      </c>
      <c r="C578" s="10" t="s">
        <v>85</v>
      </c>
      <c r="D578" s="9" t="s">
        <v>50</v>
      </c>
      <c r="E578" s="12">
        <v>720</v>
      </c>
      <c r="F578" s="12">
        <v>720</v>
      </c>
      <c r="G578" s="38">
        <f t="shared" si="79"/>
        <v>0.04</v>
      </c>
      <c r="H578" s="11">
        <f t="shared" si="78"/>
        <v>28.8</v>
      </c>
    </row>
    <row r="579" spans="2:8" x14ac:dyDescent="0.2">
      <c r="B579" s="9" t="s">
        <v>217</v>
      </c>
      <c r="C579" s="10" t="s">
        <v>3</v>
      </c>
      <c r="D579" s="9" t="s">
        <v>50</v>
      </c>
      <c r="E579" s="12">
        <v>639.83000000000004</v>
      </c>
      <c r="F579" s="12">
        <v>639.83000000000004</v>
      </c>
      <c r="G579" s="38">
        <f t="shared" si="79"/>
        <v>0.04</v>
      </c>
      <c r="H579" s="11">
        <f t="shared" si="78"/>
        <v>25.593200000000003</v>
      </c>
    </row>
    <row r="580" spans="2:8" x14ac:dyDescent="0.2">
      <c r="B580" s="9" t="s">
        <v>218</v>
      </c>
      <c r="C580" s="10" t="s">
        <v>4</v>
      </c>
      <c r="D580" s="9" t="s">
        <v>50</v>
      </c>
      <c r="E580" s="12">
        <v>11013.73</v>
      </c>
      <c r="F580" s="12">
        <v>11013.73</v>
      </c>
      <c r="G580" s="38">
        <f t="shared" si="79"/>
        <v>0.04</v>
      </c>
      <c r="H580" s="11">
        <f t="shared" si="78"/>
        <v>440.54919999999998</v>
      </c>
    </row>
    <row r="581" spans="2:8" x14ac:dyDescent="0.2">
      <c r="B581" s="9" t="s">
        <v>219</v>
      </c>
      <c r="C581" s="10" t="s">
        <v>86</v>
      </c>
      <c r="D581" s="9" t="s">
        <v>50</v>
      </c>
      <c r="E581" s="12">
        <v>720</v>
      </c>
      <c r="F581" s="12">
        <v>720</v>
      </c>
      <c r="G581" s="38">
        <f t="shared" si="79"/>
        <v>0.04</v>
      </c>
      <c r="H581" s="11">
        <f t="shared" si="78"/>
        <v>28.8</v>
      </c>
    </row>
    <row r="582" spans="2:8" x14ac:dyDescent="0.2">
      <c r="B582" s="9" t="s">
        <v>220</v>
      </c>
      <c r="C582" s="10" t="s">
        <v>5</v>
      </c>
      <c r="D582" s="9" t="s">
        <v>50</v>
      </c>
      <c r="E582" s="12">
        <v>2520</v>
      </c>
      <c r="F582" s="12">
        <v>2520</v>
      </c>
      <c r="G582" s="38">
        <f t="shared" si="79"/>
        <v>0.04</v>
      </c>
      <c r="H582" s="11">
        <f t="shared" si="78"/>
        <v>100.8</v>
      </c>
    </row>
    <row r="583" spans="2:8" x14ac:dyDescent="0.2">
      <c r="B583" s="9" t="s">
        <v>221</v>
      </c>
      <c r="C583" s="10" t="s">
        <v>87</v>
      </c>
      <c r="D583" s="9" t="s">
        <v>50</v>
      </c>
      <c r="E583" s="12">
        <v>1840</v>
      </c>
      <c r="F583" s="12">
        <v>1840</v>
      </c>
      <c r="G583" s="38">
        <f t="shared" si="79"/>
        <v>0.04</v>
      </c>
      <c r="H583" s="11">
        <f t="shared" si="78"/>
        <v>73.600000000000009</v>
      </c>
    </row>
    <row r="584" spans="2:8" x14ac:dyDescent="0.2">
      <c r="B584" s="9" t="s">
        <v>222</v>
      </c>
      <c r="C584" s="10" t="s">
        <v>88</v>
      </c>
      <c r="D584" s="9" t="s">
        <v>50</v>
      </c>
      <c r="E584" s="12">
        <v>1280</v>
      </c>
      <c r="F584" s="12">
        <v>1280</v>
      </c>
      <c r="G584" s="38">
        <f t="shared" si="79"/>
        <v>0.04</v>
      </c>
      <c r="H584" s="11">
        <f t="shared" si="78"/>
        <v>51.2</v>
      </c>
    </row>
    <row r="585" spans="2:8" x14ac:dyDescent="0.2">
      <c r="B585" s="9" t="s">
        <v>223</v>
      </c>
      <c r="C585" s="10" t="s">
        <v>89</v>
      </c>
      <c r="D585" s="9" t="s">
        <v>50</v>
      </c>
      <c r="E585" s="12">
        <v>440</v>
      </c>
      <c r="F585" s="12">
        <v>440</v>
      </c>
      <c r="G585" s="38">
        <f t="shared" si="79"/>
        <v>0.04</v>
      </c>
      <c r="H585" s="11">
        <f t="shared" si="78"/>
        <v>17.600000000000001</v>
      </c>
    </row>
    <row r="586" spans="2:8" x14ac:dyDescent="0.2">
      <c r="B586" s="9" t="s">
        <v>224</v>
      </c>
      <c r="C586" s="10" t="s">
        <v>90</v>
      </c>
      <c r="D586" s="9" t="s">
        <v>50</v>
      </c>
      <c r="E586" s="12">
        <v>720</v>
      </c>
      <c r="F586" s="12">
        <v>720</v>
      </c>
      <c r="G586" s="38">
        <f t="shared" si="79"/>
        <v>0.04</v>
      </c>
      <c r="H586" s="11">
        <f t="shared" si="78"/>
        <v>28.8</v>
      </c>
    </row>
    <row r="587" spans="2:8" x14ac:dyDescent="0.2">
      <c r="B587" s="9" t="s">
        <v>225</v>
      </c>
      <c r="C587" s="10" t="s">
        <v>91</v>
      </c>
      <c r="D587" s="9" t="s">
        <v>50</v>
      </c>
      <c r="E587" s="12">
        <v>720</v>
      </c>
      <c r="F587" s="12">
        <v>720</v>
      </c>
      <c r="G587" s="38">
        <f t="shared" si="79"/>
        <v>0.04</v>
      </c>
      <c r="H587" s="11">
        <f t="shared" si="78"/>
        <v>28.8</v>
      </c>
    </row>
    <row r="588" spans="2:8" x14ac:dyDescent="0.2">
      <c r="B588" s="9" t="s">
        <v>226</v>
      </c>
      <c r="C588" s="10" t="s">
        <v>6</v>
      </c>
      <c r="D588" s="9" t="s">
        <v>50</v>
      </c>
      <c r="E588" s="12">
        <v>5282.03</v>
      </c>
      <c r="F588" s="12">
        <v>5282.03</v>
      </c>
      <c r="G588" s="38">
        <f t="shared" si="79"/>
        <v>0.04</v>
      </c>
      <c r="H588" s="11">
        <f t="shared" si="78"/>
        <v>211.28119999999998</v>
      </c>
    </row>
    <row r="589" spans="2:8" x14ac:dyDescent="0.2">
      <c r="B589" s="9" t="s">
        <v>227</v>
      </c>
      <c r="C589" s="10" t="s">
        <v>92</v>
      </c>
      <c r="D589" s="9" t="s">
        <v>50</v>
      </c>
      <c r="E589" s="12">
        <v>600</v>
      </c>
      <c r="F589" s="12">
        <v>600</v>
      </c>
      <c r="G589" s="38">
        <f t="shared" si="79"/>
        <v>0.04</v>
      </c>
      <c r="H589" s="11">
        <f t="shared" si="78"/>
        <v>24</v>
      </c>
    </row>
    <row r="590" spans="2:8" x14ac:dyDescent="0.2">
      <c r="B590" s="9" t="s">
        <v>228</v>
      </c>
      <c r="C590" s="10" t="s">
        <v>7</v>
      </c>
      <c r="D590" s="9" t="s">
        <v>50</v>
      </c>
      <c r="E590" s="12">
        <v>990</v>
      </c>
      <c r="F590" s="12">
        <v>990</v>
      </c>
      <c r="G590" s="38">
        <f t="shared" si="79"/>
        <v>0.04</v>
      </c>
      <c r="H590" s="11">
        <f t="shared" si="78"/>
        <v>39.6</v>
      </c>
    </row>
    <row r="591" spans="2:8" x14ac:dyDescent="0.2">
      <c r="B591" s="9" t="s">
        <v>229</v>
      </c>
      <c r="C591" s="10" t="s">
        <v>93</v>
      </c>
      <c r="D591" s="9" t="s">
        <v>50</v>
      </c>
      <c r="E591" s="12">
        <v>800</v>
      </c>
      <c r="F591" s="12">
        <v>800</v>
      </c>
      <c r="G591" s="38">
        <f t="shared" si="79"/>
        <v>0.04</v>
      </c>
      <c r="H591" s="11">
        <f t="shared" si="78"/>
        <v>32</v>
      </c>
    </row>
    <row r="592" spans="2:8" x14ac:dyDescent="0.2">
      <c r="B592" s="9" t="s">
        <v>230</v>
      </c>
      <c r="C592" s="10" t="s">
        <v>8</v>
      </c>
      <c r="D592" s="9" t="s">
        <v>50</v>
      </c>
      <c r="E592" s="12">
        <v>1550</v>
      </c>
      <c r="F592" s="12">
        <v>1550</v>
      </c>
      <c r="G592" s="38">
        <f t="shared" si="79"/>
        <v>0.04</v>
      </c>
      <c r="H592" s="11">
        <f t="shared" si="78"/>
        <v>62</v>
      </c>
    </row>
    <row r="593" spans="2:8" x14ac:dyDescent="0.2">
      <c r="B593" s="9" t="s">
        <v>231</v>
      </c>
      <c r="C593" s="10" t="s">
        <v>9</v>
      </c>
      <c r="D593" s="9" t="s">
        <v>50</v>
      </c>
      <c r="E593" s="12">
        <v>1410</v>
      </c>
      <c r="F593" s="12">
        <v>1410</v>
      </c>
      <c r="G593" s="38">
        <f t="shared" si="79"/>
        <v>0.04</v>
      </c>
      <c r="H593" s="11">
        <f t="shared" si="78"/>
        <v>56.4</v>
      </c>
    </row>
    <row r="594" spans="2:8" x14ac:dyDescent="0.2">
      <c r="B594" s="9" t="s">
        <v>232</v>
      </c>
      <c r="C594" s="10" t="s">
        <v>94</v>
      </c>
      <c r="D594" s="9" t="s">
        <v>50</v>
      </c>
      <c r="E594" s="12">
        <v>2200</v>
      </c>
      <c r="F594" s="12">
        <v>2200</v>
      </c>
      <c r="G594" s="38">
        <f t="shared" si="79"/>
        <v>0.04</v>
      </c>
      <c r="H594" s="11">
        <f t="shared" si="78"/>
        <v>88</v>
      </c>
    </row>
    <row r="595" spans="2:8" x14ac:dyDescent="0.2">
      <c r="B595" s="9" t="s">
        <v>233</v>
      </c>
      <c r="C595" s="10" t="s">
        <v>10</v>
      </c>
      <c r="D595" s="9" t="s">
        <v>50</v>
      </c>
      <c r="E595" s="12">
        <v>1690</v>
      </c>
      <c r="F595" s="12">
        <v>1690</v>
      </c>
      <c r="G595" s="38">
        <f t="shared" si="79"/>
        <v>0.04</v>
      </c>
      <c r="H595" s="11">
        <f t="shared" si="78"/>
        <v>67.599999999999994</v>
      </c>
    </row>
    <row r="596" spans="2:8" x14ac:dyDescent="0.2">
      <c r="B596" s="9" t="s">
        <v>234</v>
      </c>
      <c r="C596" s="10" t="s">
        <v>11</v>
      </c>
      <c r="D596" s="9" t="s">
        <v>50</v>
      </c>
      <c r="E596" s="12">
        <v>3364</v>
      </c>
      <c r="F596" s="12">
        <v>3364</v>
      </c>
      <c r="G596" s="38">
        <f t="shared" si="79"/>
        <v>0.04</v>
      </c>
      <c r="H596" s="11">
        <f t="shared" si="78"/>
        <v>134.56</v>
      </c>
    </row>
    <row r="597" spans="2:8" x14ac:dyDescent="0.2">
      <c r="B597" s="9" t="s">
        <v>235</v>
      </c>
      <c r="C597" s="10" t="s">
        <v>12</v>
      </c>
      <c r="D597" s="9" t="s">
        <v>50</v>
      </c>
      <c r="E597" s="12">
        <v>2110</v>
      </c>
      <c r="F597" s="12">
        <v>2110</v>
      </c>
      <c r="G597" s="38">
        <f t="shared" si="79"/>
        <v>0.04</v>
      </c>
      <c r="H597" s="11">
        <f t="shared" si="78"/>
        <v>84.4</v>
      </c>
    </row>
    <row r="598" spans="2:8" x14ac:dyDescent="0.2">
      <c r="B598" s="9" t="s">
        <v>236</v>
      </c>
      <c r="C598" s="10" t="s">
        <v>95</v>
      </c>
      <c r="D598" s="9" t="s">
        <v>50</v>
      </c>
      <c r="E598" s="12">
        <v>1980</v>
      </c>
      <c r="F598" s="12">
        <v>1980</v>
      </c>
      <c r="G598" s="38">
        <f t="shared" si="79"/>
        <v>0.04</v>
      </c>
      <c r="H598" s="11">
        <f t="shared" si="78"/>
        <v>79.2</v>
      </c>
    </row>
    <row r="599" spans="2:8" x14ac:dyDescent="0.2">
      <c r="B599" s="9" t="s">
        <v>237</v>
      </c>
      <c r="C599" s="10" t="s">
        <v>13</v>
      </c>
      <c r="D599" s="9" t="s">
        <v>50</v>
      </c>
      <c r="E599" s="12">
        <v>1970</v>
      </c>
      <c r="F599" s="12">
        <v>1970</v>
      </c>
      <c r="G599" s="38">
        <f t="shared" si="79"/>
        <v>0.04</v>
      </c>
      <c r="H599" s="11">
        <f t="shared" si="78"/>
        <v>78.8</v>
      </c>
    </row>
    <row r="600" spans="2:8" x14ac:dyDescent="0.2">
      <c r="B600" s="9" t="s">
        <v>238</v>
      </c>
      <c r="C600" s="10" t="s">
        <v>96</v>
      </c>
      <c r="D600" s="9" t="s">
        <v>50</v>
      </c>
      <c r="E600" s="12">
        <v>1600</v>
      </c>
      <c r="F600" s="12">
        <v>1600</v>
      </c>
      <c r="G600" s="38">
        <f t="shared" si="79"/>
        <v>0.04</v>
      </c>
      <c r="H600" s="11">
        <f t="shared" si="78"/>
        <v>64</v>
      </c>
    </row>
    <row r="601" spans="2:8" x14ac:dyDescent="0.2">
      <c r="B601" s="9" t="s">
        <v>239</v>
      </c>
      <c r="C601" s="10" t="s">
        <v>14</v>
      </c>
      <c r="D601" s="9" t="s">
        <v>50</v>
      </c>
      <c r="E601" s="12">
        <v>1830</v>
      </c>
      <c r="F601" s="12">
        <v>1830</v>
      </c>
      <c r="G601" s="38">
        <f t="shared" si="79"/>
        <v>0.04</v>
      </c>
      <c r="H601" s="11">
        <f t="shared" si="78"/>
        <v>73.2</v>
      </c>
    </row>
    <row r="602" spans="2:8" x14ac:dyDescent="0.2">
      <c r="B602" s="9" t="s">
        <v>240</v>
      </c>
      <c r="C602" s="10" t="s">
        <v>15</v>
      </c>
      <c r="D602" s="9" t="s">
        <v>50</v>
      </c>
      <c r="E602" s="12">
        <v>1970</v>
      </c>
      <c r="F602" s="12">
        <v>1970</v>
      </c>
      <c r="G602" s="38">
        <f t="shared" si="79"/>
        <v>0.04</v>
      </c>
      <c r="H602" s="11">
        <f t="shared" si="78"/>
        <v>78.8</v>
      </c>
    </row>
    <row r="603" spans="2:8" x14ac:dyDescent="0.2">
      <c r="B603" s="9" t="s">
        <v>241</v>
      </c>
      <c r="C603" s="10" t="s">
        <v>16</v>
      </c>
      <c r="D603" s="9" t="s">
        <v>50</v>
      </c>
      <c r="E603" s="12">
        <v>1830</v>
      </c>
      <c r="F603" s="12">
        <v>1830</v>
      </c>
      <c r="G603" s="38">
        <f t="shared" si="79"/>
        <v>0.04</v>
      </c>
      <c r="H603" s="11">
        <f t="shared" si="78"/>
        <v>73.2</v>
      </c>
    </row>
    <row r="604" spans="2:8" x14ac:dyDescent="0.2">
      <c r="B604" s="9" t="s">
        <v>242</v>
      </c>
      <c r="C604" s="10" t="s">
        <v>17</v>
      </c>
      <c r="D604" s="9" t="s">
        <v>50</v>
      </c>
      <c r="E604" s="12">
        <v>1690</v>
      </c>
      <c r="F604" s="12">
        <v>1690</v>
      </c>
      <c r="G604" s="38">
        <f t="shared" si="79"/>
        <v>0.04</v>
      </c>
      <c r="H604" s="11">
        <f t="shared" si="78"/>
        <v>67.599999999999994</v>
      </c>
    </row>
    <row r="605" spans="2:8" x14ac:dyDescent="0.2">
      <c r="B605" s="9"/>
      <c r="C605" s="10"/>
      <c r="D605" s="9"/>
      <c r="E605" s="12"/>
      <c r="F605" s="12"/>
      <c r="G605" s="38"/>
      <c r="H605" s="11"/>
    </row>
    <row r="606" spans="2:8" x14ac:dyDescent="0.2">
      <c r="B606" s="6" t="s">
        <v>61</v>
      </c>
      <c r="C606" s="14" t="s">
        <v>203</v>
      </c>
      <c r="D606" s="6" t="s">
        <v>50</v>
      </c>
      <c r="E606" s="7">
        <f>SUM(E607:E626)</f>
        <v>28987.86</v>
      </c>
      <c r="F606" s="7">
        <f>SUM(F607:F626)</f>
        <v>28987.86</v>
      </c>
      <c r="G606" s="45"/>
      <c r="H606" s="7">
        <f>SUM(H607:H626)</f>
        <v>1159.5144</v>
      </c>
    </row>
    <row r="607" spans="2:8" x14ac:dyDescent="0.2">
      <c r="B607" s="9" t="s">
        <v>243</v>
      </c>
      <c r="C607" s="13" t="s">
        <v>18</v>
      </c>
      <c r="D607" s="9" t="s">
        <v>50</v>
      </c>
      <c r="E607" s="11">
        <v>383.8</v>
      </c>
      <c r="F607" s="11">
        <v>383.8</v>
      </c>
      <c r="G607" s="38">
        <v>0.04</v>
      </c>
      <c r="H607" s="11">
        <f t="shared" ref="H607:H626" si="80">G607*F607</f>
        <v>15.352</v>
      </c>
    </row>
    <row r="608" spans="2:8" x14ac:dyDescent="0.2">
      <c r="B608" s="9" t="s">
        <v>244</v>
      </c>
      <c r="C608" s="13" t="s">
        <v>19</v>
      </c>
      <c r="D608" s="9" t="s">
        <v>50</v>
      </c>
      <c r="E608" s="11">
        <v>335.21</v>
      </c>
      <c r="F608" s="11">
        <v>335.21</v>
      </c>
      <c r="G608" s="38">
        <f>G607</f>
        <v>0.04</v>
      </c>
      <c r="H608" s="11">
        <f t="shared" si="80"/>
        <v>13.4084</v>
      </c>
    </row>
    <row r="609" spans="2:8" x14ac:dyDescent="0.2">
      <c r="B609" s="9" t="s">
        <v>245</v>
      </c>
      <c r="C609" s="13" t="s">
        <v>20</v>
      </c>
      <c r="D609" s="9" t="s">
        <v>50</v>
      </c>
      <c r="E609" s="11">
        <v>8900.5300000000007</v>
      </c>
      <c r="F609" s="11">
        <v>8900.5300000000007</v>
      </c>
      <c r="G609" s="38">
        <f t="shared" ref="G609:G626" si="81">G608</f>
        <v>0.04</v>
      </c>
      <c r="H609" s="11">
        <f t="shared" si="80"/>
        <v>356.02120000000002</v>
      </c>
    </row>
    <row r="610" spans="2:8" x14ac:dyDescent="0.2">
      <c r="B610" s="9" t="s">
        <v>246</v>
      </c>
      <c r="C610" s="13" t="s">
        <v>97</v>
      </c>
      <c r="D610" s="9" t="s">
        <v>50</v>
      </c>
      <c r="E610" s="11">
        <v>380</v>
      </c>
      <c r="F610" s="11">
        <v>380</v>
      </c>
      <c r="G610" s="38">
        <f t="shared" si="81"/>
        <v>0.04</v>
      </c>
      <c r="H610" s="11">
        <f t="shared" si="80"/>
        <v>15.200000000000001</v>
      </c>
    </row>
    <row r="611" spans="2:8" x14ac:dyDescent="0.2">
      <c r="B611" s="9" t="s">
        <v>247</v>
      </c>
      <c r="C611" s="13" t="s">
        <v>98</v>
      </c>
      <c r="D611" s="9" t="s">
        <v>50</v>
      </c>
      <c r="E611" s="11">
        <v>980</v>
      </c>
      <c r="F611" s="11">
        <v>980</v>
      </c>
      <c r="G611" s="38">
        <f t="shared" si="81"/>
        <v>0.04</v>
      </c>
      <c r="H611" s="11">
        <f t="shared" si="80"/>
        <v>39.200000000000003</v>
      </c>
    </row>
    <row r="612" spans="2:8" x14ac:dyDescent="0.2">
      <c r="B612" s="9" t="s">
        <v>248</v>
      </c>
      <c r="C612" s="13" t="s">
        <v>99</v>
      </c>
      <c r="D612" s="9" t="s">
        <v>50</v>
      </c>
      <c r="E612" s="11">
        <v>140</v>
      </c>
      <c r="F612" s="11">
        <v>140</v>
      </c>
      <c r="G612" s="38">
        <f t="shared" si="81"/>
        <v>0.04</v>
      </c>
      <c r="H612" s="11">
        <f t="shared" si="80"/>
        <v>5.6000000000000005</v>
      </c>
    </row>
    <row r="613" spans="2:8" x14ac:dyDescent="0.2">
      <c r="B613" s="9" t="s">
        <v>249</v>
      </c>
      <c r="C613" s="13" t="s">
        <v>100</v>
      </c>
      <c r="D613" s="9" t="s">
        <v>50</v>
      </c>
      <c r="E613" s="11">
        <v>425</v>
      </c>
      <c r="F613" s="11">
        <v>425</v>
      </c>
      <c r="G613" s="38">
        <f t="shared" si="81"/>
        <v>0.04</v>
      </c>
      <c r="H613" s="11">
        <f t="shared" si="80"/>
        <v>17</v>
      </c>
    </row>
    <row r="614" spans="2:8" x14ac:dyDescent="0.2">
      <c r="B614" s="9" t="s">
        <v>250</v>
      </c>
      <c r="C614" s="13" t="s">
        <v>101</v>
      </c>
      <c r="D614" s="9" t="s">
        <v>50</v>
      </c>
      <c r="E614" s="11">
        <v>740</v>
      </c>
      <c r="F614" s="11">
        <v>740</v>
      </c>
      <c r="G614" s="38">
        <f t="shared" si="81"/>
        <v>0.04</v>
      </c>
      <c r="H614" s="11">
        <f t="shared" si="80"/>
        <v>29.6</v>
      </c>
    </row>
    <row r="615" spans="2:8" x14ac:dyDescent="0.2">
      <c r="B615" s="9" t="s">
        <v>251</v>
      </c>
      <c r="C615" s="13" t="s">
        <v>102</v>
      </c>
      <c r="D615" s="9" t="s">
        <v>50</v>
      </c>
      <c r="E615" s="11">
        <v>480</v>
      </c>
      <c r="F615" s="11">
        <v>480</v>
      </c>
      <c r="G615" s="38">
        <f t="shared" si="81"/>
        <v>0.04</v>
      </c>
      <c r="H615" s="11">
        <f t="shared" si="80"/>
        <v>19.2</v>
      </c>
    </row>
    <row r="616" spans="2:8" x14ac:dyDescent="0.2">
      <c r="B616" s="9" t="s">
        <v>252</v>
      </c>
      <c r="C616" s="13" t="s">
        <v>103</v>
      </c>
      <c r="D616" s="9" t="s">
        <v>50</v>
      </c>
      <c r="E616" s="11">
        <v>1600</v>
      </c>
      <c r="F616" s="11">
        <v>1600</v>
      </c>
      <c r="G616" s="38">
        <f t="shared" si="81"/>
        <v>0.04</v>
      </c>
      <c r="H616" s="11">
        <f t="shared" si="80"/>
        <v>64</v>
      </c>
    </row>
    <row r="617" spans="2:8" x14ac:dyDescent="0.2">
      <c r="B617" s="9" t="s">
        <v>253</v>
      </c>
      <c r="C617" s="13" t="s">
        <v>104</v>
      </c>
      <c r="D617" s="9" t="s">
        <v>50</v>
      </c>
      <c r="E617" s="11">
        <v>2920.39</v>
      </c>
      <c r="F617" s="11">
        <v>2920.39</v>
      </c>
      <c r="G617" s="38">
        <f t="shared" si="81"/>
        <v>0.04</v>
      </c>
      <c r="H617" s="11">
        <f t="shared" si="80"/>
        <v>116.8156</v>
      </c>
    </row>
    <row r="618" spans="2:8" x14ac:dyDescent="0.2">
      <c r="B618" s="9" t="s">
        <v>254</v>
      </c>
      <c r="C618" s="13" t="s">
        <v>105</v>
      </c>
      <c r="D618" s="9" t="s">
        <v>50</v>
      </c>
      <c r="E618" s="11">
        <v>1881.85</v>
      </c>
      <c r="F618" s="11">
        <v>1881.85</v>
      </c>
      <c r="G618" s="38">
        <f t="shared" si="81"/>
        <v>0.04</v>
      </c>
      <c r="H618" s="11">
        <f t="shared" si="80"/>
        <v>75.274000000000001</v>
      </c>
    </row>
    <row r="619" spans="2:8" x14ac:dyDescent="0.2">
      <c r="B619" s="9" t="s">
        <v>255</v>
      </c>
      <c r="C619" s="13" t="s">
        <v>106</v>
      </c>
      <c r="D619" s="9" t="s">
        <v>50</v>
      </c>
      <c r="E619" s="11">
        <v>1700</v>
      </c>
      <c r="F619" s="11">
        <v>1700</v>
      </c>
      <c r="G619" s="38">
        <f t="shared" si="81"/>
        <v>0.04</v>
      </c>
      <c r="H619" s="11">
        <f t="shared" si="80"/>
        <v>68</v>
      </c>
    </row>
    <row r="620" spans="2:8" x14ac:dyDescent="0.2">
      <c r="B620" s="9" t="s">
        <v>256</v>
      </c>
      <c r="C620" s="13" t="s">
        <v>21</v>
      </c>
      <c r="D620" s="9" t="s">
        <v>50</v>
      </c>
      <c r="E620" s="11">
        <v>1414</v>
      </c>
      <c r="F620" s="11">
        <v>1414</v>
      </c>
      <c r="G620" s="38">
        <f t="shared" si="81"/>
        <v>0.04</v>
      </c>
      <c r="H620" s="11">
        <f t="shared" si="80"/>
        <v>56.56</v>
      </c>
    </row>
    <row r="621" spans="2:8" x14ac:dyDescent="0.2">
      <c r="B621" s="9" t="s">
        <v>257</v>
      </c>
      <c r="C621" s="13" t="s">
        <v>22</v>
      </c>
      <c r="D621" s="9" t="s">
        <v>50</v>
      </c>
      <c r="E621" s="11">
        <v>1694</v>
      </c>
      <c r="F621" s="11">
        <v>1694</v>
      </c>
      <c r="G621" s="38">
        <f t="shared" si="81"/>
        <v>0.04</v>
      </c>
      <c r="H621" s="11">
        <f t="shared" si="80"/>
        <v>67.760000000000005</v>
      </c>
    </row>
    <row r="622" spans="2:8" x14ac:dyDescent="0.2">
      <c r="B622" s="9" t="s">
        <v>258</v>
      </c>
      <c r="C622" s="13" t="s">
        <v>107</v>
      </c>
      <c r="D622" s="9" t="s">
        <v>50</v>
      </c>
      <c r="E622" s="11">
        <v>1140</v>
      </c>
      <c r="F622" s="11">
        <v>1140</v>
      </c>
      <c r="G622" s="38">
        <f t="shared" si="81"/>
        <v>0.04</v>
      </c>
      <c r="H622" s="11">
        <f t="shared" si="80"/>
        <v>45.6</v>
      </c>
    </row>
    <row r="623" spans="2:8" x14ac:dyDescent="0.2">
      <c r="B623" s="9" t="s">
        <v>259</v>
      </c>
      <c r="C623" s="13" t="s">
        <v>108</v>
      </c>
      <c r="D623" s="9" t="s">
        <v>50</v>
      </c>
      <c r="E623" s="11">
        <v>440</v>
      </c>
      <c r="F623" s="11">
        <v>440</v>
      </c>
      <c r="G623" s="38">
        <f t="shared" si="81"/>
        <v>0.04</v>
      </c>
      <c r="H623" s="11">
        <f t="shared" si="80"/>
        <v>17.600000000000001</v>
      </c>
    </row>
    <row r="624" spans="2:8" x14ac:dyDescent="0.2">
      <c r="B624" s="9" t="s">
        <v>260</v>
      </c>
      <c r="C624" s="13" t="s">
        <v>109</v>
      </c>
      <c r="D624" s="9" t="s">
        <v>50</v>
      </c>
      <c r="E624" s="11">
        <v>1004</v>
      </c>
      <c r="F624" s="11">
        <v>1004</v>
      </c>
      <c r="G624" s="38">
        <f t="shared" si="81"/>
        <v>0.04</v>
      </c>
      <c r="H624" s="11">
        <f t="shared" si="80"/>
        <v>40.160000000000004</v>
      </c>
    </row>
    <row r="625" spans="2:8" x14ac:dyDescent="0.2">
      <c r="B625" s="9" t="s">
        <v>261</v>
      </c>
      <c r="C625" s="13" t="s">
        <v>23</v>
      </c>
      <c r="D625" s="9" t="s">
        <v>50</v>
      </c>
      <c r="E625" s="11">
        <v>430</v>
      </c>
      <c r="F625" s="11">
        <v>430</v>
      </c>
      <c r="G625" s="38">
        <f t="shared" si="81"/>
        <v>0.04</v>
      </c>
      <c r="H625" s="11">
        <f t="shared" si="80"/>
        <v>17.2</v>
      </c>
    </row>
    <row r="626" spans="2:8" x14ac:dyDescent="0.2">
      <c r="B626" s="9" t="s">
        <v>262</v>
      </c>
      <c r="C626" s="13" t="s">
        <v>24</v>
      </c>
      <c r="D626" s="9" t="s">
        <v>50</v>
      </c>
      <c r="E626" s="11">
        <v>1999.08</v>
      </c>
      <c r="F626" s="11">
        <v>1999.08</v>
      </c>
      <c r="G626" s="38">
        <f t="shared" si="81"/>
        <v>0.04</v>
      </c>
      <c r="H626" s="11">
        <f t="shared" si="80"/>
        <v>79.963200000000001</v>
      </c>
    </row>
    <row r="627" spans="2:8" x14ac:dyDescent="0.2">
      <c r="B627" s="9"/>
      <c r="C627" s="10"/>
      <c r="D627" s="9"/>
      <c r="E627" s="11"/>
      <c r="F627" s="11"/>
      <c r="G627" s="38"/>
      <c r="H627" s="11"/>
    </row>
    <row r="628" spans="2:8" x14ac:dyDescent="0.2">
      <c r="B628" s="6" t="s">
        <v>263</v>
      </c>
      <c r="C628" s="14" t="s">
        <v>204</v>
      </c>
      <c r="D628" s="6" t="s">
        <v>50</v>
      </c>
      <c r="E628" s="7">
        <f>SUM(E629:E650)</f>
        <v>76263.299999999988</v>
      </c>
      <c r="F628" s="7">
        <f>SUM(F629:F650)</f>
        <v>76263.299999999988</v>
      </c>
      <c r="G628" s="45"/>
      <c r="H628" s="7">
        <f>SUM(H629:H650)</f>
        <v>3050.5320000000002</v>
      </c>
    </row>
    <row r="629" spans="2:8" x14ac:dyDescent="0.2">
      <c r="B629" s="9" t="s">
        <v>264</v>
      </c>
      <c r="C629" s="13" t="s">
        <v>25</v>
      </c>
      <c r="D629" s="9" t="s">
        <v>50</v>
      </c>
      <c r="E629" s="12">
        <v>15539.31</v>
      </c>
      <c r="F629" s="12">
        <v>15539.31</v>
      </c>
      <c r="G629" s="38">
        <v>0.04</v>
      </c>
      <c r="H629" s="11">
        <f t="shared" ref="H629:H650" si="82">G629*F629</f>
        <v>621.57240000000002</v>
      </c>
    </row>
    <row r="630" spans="2:8" x14ac:dyDescent="0.2">
      <c r="B630" s="9" t="s">
        <v>265</v>
      </c>
      <c r="C630" s="13" t="s">
        <v>26</v>
      </c>
      <c r="D630" s="9" t="s">
        <v>50</v>
      </c>
      <c r="E630" s="12">
        <v>2829.67</v>
      </c>
      <c r="F630" s="12">
        <v>2829.67</v>
      </c>
      <c r="G630" s="38">
        <f t="shared" ref="G630:G650" si="83">G$629</f>
        <v>0.04</v>
      </c>
      <c r="H630" s="11">
        <f t="shared" si="82"/>
        <v>113.18680000000001</v>
      </c>
    </row>
    <row r="631" spans="2:8" x14ac:dyDescent="0.2">
      <c r="B631" s="9" t="s">
        <v>266</v>
      </c>
      <c r="C631" s="13" t="s">
        <v>27</v>
      </c>
      <c r="D631" s="9" t="s">
        <v>50</v>
      </c>
      <c r="E631" s="12">
        <v>1484</v>
      </c>
      <c r="F631" s="12">
        <v>1484</v>
      </c>
      <c r="G631" s="38">
        <f t="shared" si="83"/>
        <v>0.04</v>
      </c>
      <c r="H631" s="11">
        <f t="shared" si="82"/>
        <v>59.36</v>
      </c>
    </row>
    <row r="632" spans="2:8" x14ac:dyDescent="0.2">
      <c r="B632" s="9" t="s">
        <v>267</v>
      </c>
      <c r="C632" s="13" t="s">
        <v>28</v>
      </c>
      <c r="D632" s="9" t="s">
        <v>50</v>
      </c>
      <c r="E632" s="12">
        <v>5683.27</v>
      </c>
      <c r="F632" s="12">
        <v>5683.27</v>
      </c>
      <c r="G632" s="38">
        <f t="shared" si="83"/>
        <v>0.04</v>
      </c>
      <c r="H632" s="11">
        <f t="shared" si="82"/>
        <v>227.33080000000001</v>
      </c>
    </row>
    <row r="633" spans="2:8" x14ac:dyDescent="0.2">
      <c r="B633" s="9" t="s">
        <v>268</v>
      </c>
      <c r="C633" s="13" t="s">
        <v>29</v>
      </c>
      <c r="D633" s="9" t="s">
        <v>50</v>
      </c>
      <c r="E633" s="12">
        <v>1477</v>
      </c>
      <c r="F633" s="12">
        <v>1477</v>
      </c>
      <c r="G633" s="38">
        <f t="shared" si="83"/>
        <v>0.04</v>
      </c>
      <c r="H633" s="11">
        <f t="shared" si="82"/>
        <v>59.08</v>
      </c>
    </row>
    <row r="634" spans="2:8" x14ac:dyDescent="0.2">
      <c r="B634" s="9" t="s">
        <v>269</v>
      </c>
      <c r="C634" s="13" t="s">
        <v>30</v>
      </c>
      <c r="D634" s="9" t="s">
        <v>50</v>
      </c>
      <c r="E634" s="12">
        <v>3959</v>
      </c>
      <c r="F634" s="12">
        <v>3959</v>
      </c>
      <c r="G634" s="38">
        <f t="shared" si="83"/>
        <v>0.04</v>
      </c>
      <c r="H634" s="11">
        <f t="shared" si="82"/>
        <v>158.36000000000001</v>
      </c>
    </row>
    <row r="635" spans="2:8" x14ac:dyDescent="0.2">
      <c r="B635" s="9" t="s">
        <v>270</v>
      </c>
      <c r="C635" s="13" t="s">
        <v>31</v>
      </c>
      <c r="D635" s="9" t="s">
        <v>50</v>
      </c>
      <c r="E635" s="12">
        <v>2002</v>
      </c>
      <c r="F635" s="12">
        <v>2002</v>
      </c>
      <c r="G635" s="38">
        <f t="shared" si="83"/>
        <v>0.04</v>
      </c>
      <c r="H635" s="11">
        <f t="shared" si="82"/>
        <v>80.08</v>
      </c>
    </row>
    <row r="636" spans="2:8" x14ac:dyDescent="0.2">
      <c r="B636" s="9" t="s">
        <v>271</v>
      </c>
      <c r="C636" s="13" t="s">
        <v>32</v>
      </c>
      <c r="D636" s="9" t="s">
        <v>50</v>
      </c>
      <c r="E636" s="12">
        <v>4720.25</v>
      </c>
      <c r="F636" s="12">
        <v>4720.25</v>
      </c>
      <c r="G636" s="38">
        <f t="shared" si="83"/>
        <v>0.04</v>
      </c>
      <c r="H636" s="11">
        <f t="shared" si="82"/>
        <v>188.81</v>
      </c>
    </row>
    <row r="637" spans="2:8" x14ac:dyDescent="0.2">
      <c r="B637" s="9" t="s">
        <v>272</v>
      </c>
      <c r="C637" s="13" t="s">
        <v>33</v>
      </c>
      <c r="D637" s="9" t="s">
        <v>50</v>
      </c>
      <c r="E637" s="12">
        <v>1135</v>
      </c>
      <c r="F637" s="12">
        <v>1135</v>
      </c>
      <c r="G637" s="38">
        <f t="shared" si="83"/>
        <v>0.04</v>
      </c>
      <c r="H637" s="11">
        <f t="shared" si="82"/>
        <v>45.4</v>
      </c>
    </row>
    <row r="638" spans="2:8" x14ac:dyDescent="0.2">
      <c r="B638" s="9" t="s">
        <v>273</v>
      </c>
      <c r="C638" s="13" t="s">
        <v>34</v>
      </c>
      <c r="D638" s="9" t="s">
        <v>50</v>
      </c>
      <c r="E638" s="12">
        <v>2002</v>
      </c>
      <c r="F638" s="12">
        <v>2002</v>
      </c>
      <c r="G638" s="38">
        <f t="shared" si="83"/>
        <v>0.04</v>
      </c>
      <c r="H638" s="11">
        <f t="shared" si="82"/>
        <v>80.08</v>
      </c>
    </row>
    <row r="639" spans="2:8" x14ac:dyDescent="0.2">
      <c r="B639" s="9" t="s">
        <v>274</v>
      </c>
      <c r="C639" s="13" t="s">
        <v>35</v>
      </c>
      <c r="D639" s="9" t="s">
        <v>50</v>
      </c>
      <c r="E639" s="12">
        <v>5222.57</v>
      </c>
      <c r="F639" s="12">
        <v>5222.57</v>
      </c>
      <c r="G639" s="38">
        <f t="shared" si="83"/>
        <v>0.04</v>
      </c>
      <c r="H639" s="11">
        <f t="shared" si="82"/>
        <v>208.90279999999998</v>
      </c>
    </row>
    <row r="640" spans="2:8" x14ac:dyDescent="0.2">
      <c r="B640" s="9" t="s">
        <v>275</v>
      </c>
      <c r="C640" s="13" t="s">
        <v>36</v>
      </c>
      <c r="D640" s="9" t="s">
        <v>50</v>
      </c>
      <c r="E640" s="12">
        <v>2002</v>
      </c>
      <c r="F640" s="12">
        <v>2002</v>
      </c>
      <c r="G640" s="38">
        <f t="shared" si="83"/>
        <v>0.04</v>
      </c>
      <c r="H640" s="11">
        <f t="shared" si="82"/>
        <v>80.08</v>
      </c>
    </row>
    <row r="641" spans="2:8" x14ac:dyDescent="0.2">
      <c r="B641" s="9" t="s">
        <v>276</v>
      </c>
      <c r="C641" s="13" t="s">
        <v>37</v>
      </c>
      <c r="D641" s="9" t="s">
        <v>50</v>
      </c>
      <c r="E641" s="12">
        <v>6910.9</v>
      </c>
      <c r="F641" s="12">
        <v>6910.9</v>
      </c>
      <c r="G641" s="38">
        <f t="shared" si="83"/>
        <v>0.04</v>
      </c>
      <c r="H641" s="11">
        <f t="shared" si="82"/>
        <v>276.43599999999998</v>
      </c>
    </row>
    <row r="642" spans="2:8" x14ac:dyDescent="0.2">
      <c r="B642" s="9" t="s">
        <v>277</v>
      </c>
      <c r="C642" s="13" t="s">
        <v>38</v>
      </c>
      <c r="D642" s="9" t="s">
        <v>50</v>
      </c>
      <c r="E642" s="12">
        <v>2352.5</v>
      </c>
      <c r="F642" s="12">
        <v>2352.5</v>
      </c>
      <c r="G642" s="38">
        <f t="shared" si="83"/>
        <v>0.04</v>
      </c>
      <c r="H642" s="11">
        <f t="shared" si="82"/>
        <v>94.100000000000009</v>
      </c>
    </row>
    <row r="643" spans="2:8" x14ac:dyDescent="0.2">
      <c r="B643" s="9" t="s">
        <v>278</v>
      </c>
      <c r="C643" s="13" t="s">
        <v>39</v>
      </c>
      <c r="D643" s="9" t="s">
        <v>50</v>
      </c>
      <c r="E643" s="12">
        <v>1110</v>
      </c>
      <c r="F643" s="12">
        <v>1110</v>
      </c>
      <c r="G643" s="38">
        <f t="shared" si="83"/>
        <v>0.04</v>
      </c>
      <c r="H643" s="11">
        <f t="shared" si="82"/>
        <v>44.4</v>
      </c>
    </row>
    <row r="644" spans="2:8" x14ac:dyDescent="0.2">
      <c r="B644" s="9" t="s">
        <v>279</v>
      </c>
      <c r="C644" s="13" t="s">
        <v>40</v>
      </c>
      <c r="D644" s="9" t="s">
        <v>50</v>
      </c>
      <c r="E644" s="12">
        <v>3632.59</v>
      </c>
      <c r="F644" s="12">
        <v>3632.59</v>
      </c>
      <c r="G644" s="38">
        <f t="shared" si="83"/>
        <v>0.04</v>
      </c>
      <c r="H644" s="11">
        <f t="shared" si="82"/>
        <v>145.30360000000002</v>
      </c>
    </row>
    <row r="645" spans="2:8" x14ac:dyDescent="0.2">
      <c r="B645" s="9" t="s">
        <v>280</v>
      </c>
      <c r="C645" s="13" t="s">
        <v>41</v>
      </c>
      <c r="D645" s="9" t="s">
        <v>50</v>
      </c>
      <c r="E645" s="12">
        <v>2826.2</v>
      </c>
      <c r="F645" s="12">
        <v>2826.2</v>
      </c>
      <c r="G645" s="38">
        <f t="shared" si="83"/>
        <v>0.04</v>
      </c>
      <c r="H645" s="11">
        <f t="shared" si="82"/>
        <v>113.048</v>
      </c>
    </row>
    <row r="646" spans="2:8" x14ac:dyDescent="0.2">
      <c r="B646" s="9" t="s">
        <v>281</v>
      </c>
      <c r="C646" s="13" t="s">
        <v>42</v>
      </c>
      <c r="D646" s="9" t="s">
        <v>50</v>
      </c>
      <c r="E646" s="12">
        <v>2850.04</v>
      </c>
      <c r="F646" s="12">
        <v>2850.04</v>
      </c>
      <c r="G646" s="38">
        <f t="shared" si="83"/>
        <v>0.04</v>
      </c>
      <c r="H646" s="11">
        <f t="shared" si="82"/>
        <v>114.0016</v>
      </c>
    </row>
    <row r="647" spans="2:8" x14ac:dyDescent="0.2">
      <c r="B647" s="9" t="s">
        <v>282</v>
      </c>
      <c r="C647" s="13" t="s">
        <v>43</v>
      </c>
      <c r="D647" s="9" t="s">
        <v>50</v>
      </c>
      <c r="E647" s="12">
        <v>495</v>
      </c>
      <c r="F647" s="12">
        <v>495</v>
      </c>
      <c r="G647" s="38">
        <f t="shared" si="83"/>
        <v>0.04</v>
      </c>
      <c r="H647" s="11">
        <f t="shared" si="82"/>
        <v>19.8</v>
      </c>
    </row>
    <row r="648" spans="2:8" x14ac:dyDescent="0.2">
      <c r="B648" s="9" t="s">
        <v>283</v>
      </c>
      <c r="C648" s="13" t="s">
        <v>44</v>
      </c>
      <c r="D648" s="9" t="s">
        <v>50</v>
      </c>
      <c r="E648" s="12">
        <v>5031</v>
      </c>
      <c r="F648" s="12">
        <v>5031</v>
      </c>
      <c r="G648" s="38">
        <f t="shared" si="83"/>
        <v>0.04</v>
      </c>
      <c r="H648" s="11">
        <f t="shared" si="82"/>
        <v>201.24</v>
      </c>
    </row>
    <row r="649" spans="2:8" x14ac:dyDescent="0.2">
      <c r="B649" s="9" t="s">
        <v>284</v>
      </c>
      <c r="C649" s="13" t="s">
        <v>45</v>
      </c>
      <c r="D649" s="9" t="s">
        <v>50</v>
      </c>
      <c r="E649" s="12">
        <v>1280</v>
      </c>
      <c r="F649" s="12">
        <v>1280</v>
      </c>
      <c r="G649" s="38">
        <f t="shared" si="83"/>
        <v>0.04</v>
      </c>
      <c r="H649" s="11">
        <f t="shared" si="82"/>
        <v>51.2</v>
      </c>
    </row>
    <row r="650" spans="2:8" x14ac:dyDescent="0.2">
      <c r="B650" s="9" t="s">
        <v>285</v>
      </c>
      <c r="C650" s="13" t="s">
        <v>46</v>
      </c>
      <c r="D650" s="9" t="s">
        <v>50</v>
      </c>
      <c r="E650" s="12">
        <v>1719</v>
      </c>
      <c r="F650" s="12">
        <v>1719</v>
      </c>
      <c r="G650" s="38">
        <f t="shared" si="83"/>
        <v>0.04</v>
      </c>
      <c r="H650" s="11">
        <f t="shared" si="82"/>
        <v>68.760000000000005</v>
      </c>
    </row>
    <row r="651" spans="2:8" x14ac:dyDescent="0.2">
      <c r="B651" s="9"/>
      <c r="C651" s="10"/>
      <c r="D651" s="9"/>
      <c r="E651" s="12"/>
      <c r="F651" s="12"/>
      <c r="G651" s="38"/>
      <c r="H651" s="11"/>
    </row>
    <row r="652" spans="2:8" x14ac:dyDescent="0.2">
      <c r="B652" s="6" t="s">
        <v>286</v>
      </c>
      <c r="C652" s="14" t="s">
        <v>205</v>
      </c>
      <c r="D652" s="6" t="s">
        <v>50</v>
      </c>
      <c r="E652" s="7">
        <f>SUM(E653:E654)</f>
        <v>5009.87</v>
      </c>
      <c r="F652" s="7">
        <f>SUM(F653:F654)</f>
        <v>5009.87</v>
      </c>
      <c r="G652" s="45"/>
      <c r="H652" s="7">
        <f>SUM(H653:H654)</f>
        <v>200.3948</v>
      </c>
    </row>
    <row r="653" spans="2:8" x14ac:dyDescent="0.2">
      <c r="B653" s="9" t="s">
        <v>287</v>
      </c>
      <c r="C653" s="13" t="s">
        <v>199</v>
      </c>
      <c r="D653" s="9" t="s">
        <v>50</v>
      </c>
      <c r="E653" s="11">
        <v>3209.87</v>
      </c>
      <c r="F653" s="11">
        <v>3209.87</v>
      </c>
      <c r="G653" s="38">
        <v>0.04</v>
      </c>
      <c r="H653" s="11">
        <f t="shared" ref="H653:H654" si="84">G653*F653</f>
        <v>128.3948</v>
      </c>
    </row>
    <row r="654" spans="2:8" x14ac:dyDescent="0.2">
      <c r="B654" s="9" t="s">
        <v>288</v>
      </c>
      <c r="C654" s="13" t="s">
        <v>200</v>
      </c>
      <c r="D654" s="9" t="s">
        <v>50</v>
      </c>
      <c r="E654" s="11">
        <v>1800</v>
      </c>
      <c r="F654" s="11">
        <v>1800</v>
      </c>
      <c r="G654" s="38">
        <f>G653</f>
        <v>0.04</v>
      </c>
      <c r="H654" s="11">
        <f t="shared" si="84"/>
        <v>72</v>
      </c>
    </row>
    <row r="655" spans="2:8" x14ac:dyDescent="0.2">
      <c r="B655" s="9"/>
      <c r="C655" s="10"/>
      <c r="D655" s="9"/>
      <c r="E655" s="12"/>
      <c r="F655" s="12"/>
      <c r="G655" s="38"/>
      <c r="H655" s="11"/>
    </row>
    <row r="656" spans="2:8" x14ac:dyDescent="0.2">
      <c r="B656" s="6" t="s">
        <v>289</v>
      </c>
      <c r="C656" s="14" t="s">
        <v>206</v>
      </c>
      <c r="D656" s="6" t="s">
        <v>50</v>
      </c>
      <c r="E656" s="7">
        <f>SUM(E657:E699)</f>
        <v>27505.45</v>
      </c>
      <c r="F656" s="7">
        <f>SUM(F657:F699)</f>
        <v>27505.45</v>
      </c>
      <c r="G656" s="45"/>
      <c r="H656" s="7">
        <f>SUM(H657:H699)</f>
        <v>1100.2180000000001</v>
      </c>
    </row>
    <row r="657" spans="2:8" x14ac:dyDescent="0.2">
      <c r="B657" s="9" t="s">
        <v>290</v>
      </c>
      <c r="C657" s="55" t="s">
        <v>322</v>
      </c>
      <c r="D657" s="9" t="s">
        <v>50</v>
      </c>
      <c r="E657" s="15">
        <v>414.4</v>
      </c>
      <c r="F657" s="15">
        <v>414.4</v>
      </c>
      <c r="G657" s="38">
        <v>0.04</v>
      </c>
      <c r="H657" s="11">
        <f t="shared" ref="H657:H699" si="85">G657*F657</f>
        <v>16.576000000000001</v>
      </c>
    </row>
    <row r="658" spans="2:8" x14ac:dyDescent="0.2">
      <c r="B658" s="9" t="s">
        <v>291</v>
      </c>
      <c r="C658" s="55" t="s">
        <v>323</v>
      </c>
      <c r="D658" s="9" t="s">
        <v>50</v>
      </c>
      <c r="E658" s="15">
        <v>781</v>
      </c>
      <c r="F658" s="15">
        <v>781</v>
      </c>
      <c r="G658" s="38">
        <f t="shared" ref="G658:G699" si="86">G$657</f>
        <v>0.04</v>
      </c>
      <c r="H658" s="11">
        <f t="shared" si="85"/>
        <v>31.240000000000002</v>
      </c>
    </row>
    <row r="659" spans="2:8" x14ac:dyDescent="0.2">
      <c r="B659" s="9" t="s">
        <v>292</v>
      </c>
      <c r="C659" s="55" t="s">
        <v>324</v>
      </c>
      <c r="D659" s="9" t="s">
        <v>50</v>
      </c>
      <c r="E659" s="15">
        <v>906</v>
      </c>
      <c r="F659" s="15">
        <v>906</v>
      </c>
      <c r="G659" s="38">
        <f t="shared" si="86"/>
        <v>0.04</v>
      </c>
      <c r="H659" s="11">
        <f t="shared" si="85"/>
        <v>36.24</v>
      </c>
    </row>
    <row r="660" spans="2:8" x14ac:dyDescent="0.2">
      <c r="B660" s="9" t="s">
        <v>293</v>
      </c>
      <c r="C660" s="55" t="s">
        <v>110</v>
      </c>
      <c r="D660" s="9" t="s">
        <v>50</v>
      </c>
      <c r="E660" s="15">
        <v>3566.3</v>
      </c>
      <c r="F660" s="15">
        <v>3566.3</v>
      </c>
      <c r="G660" s="38">
        <f t="shared" si="86"/>
        <v>0.04</v>
      </c>
      <c r="H660" s="11">
        <f t="shared" si="85"/>
        <v>142.65200000000002</v>
      </c>
    </row>
    <row r="661" spans="2:8" x14ac:dyDescent="0.2">
      <c r="B661" s="9" t="s">
        <v>294</v>
      </c>
      <c r="C661" s="55" t="s">
        <v>325</v>
      </c>
      <c r="D661" s="9" t="s">
        <v>50</v>
      </c>
      <c r="E661" s="15">
        <v>135.4</v>
      </c>
      <c r="F661" s="15">
        <v>135.4</v>
      </c>
      <c r="G661" s="38">
        <f t="shared" si="86"/>
        <v>0.04</v>
      </c>
      <c r="H661" s="11">
        <f t="shared" si="85"/>
        <v>5.4160000000000004</v>
      </c>
    </row>
    <row r="662" spans="2:8" x14ac:dyDescent="0.2">
      <c r="B662" s="9" t="s">
        <v>295</v>
      </c>
      <c r="C662" s="55" t="s">
        <v>326</v>
      </c>
      <c r="D662" s="9" t="s">
        <v>50</v>
      </c>
      <c r="E662" s="15">
        <v>58.5</v>
      </c>
      <c r="F662" s="15">
        <v>58.5</v>
      </c>
      <c r="G662" s="38">
        <f t="shared" si="86"/>
        <v>0.04</v>
      </c>
      <c r="H662" s="11">
        <f t="shared" si="85"/>
        <v>2.34</v>
      </c>
    </row>
    <row r="663" spans="2:8" x14ac:dyDescent="0.2">
      <c r="B663" s="9" t="s">
        <v>296</v>
      </c>
      <c r="C663" s="55" t="s">
        <v>327</v>
      </c>
      <c r="D663" s="9" t="s">
        <v>50</v>
      </c>
      <c r="E663" s="15">
        <v>165.9</v>
      </c>
      <c r="F663" s="15">
        <v>165.9</v>
      </c>
      <c r="G663" s="38">
        <f t="shared" si="86"/>
        <v>0.04</v>
      </c>
      <c r="H663" s="11">
        <f t="shared" si="85"/>
        <v>6.6360000000000001</v>
      </c>
    </row>
    <row r="664" spans="2:8" x14ac:dyDescent="0.2">
      <c r="B664" s="9" t="s">
        <v>297</v>
      </c>
      <c r="C664" s="55" t="s">
        <v>328</v>
      </c>
      <c r="D664" s="9" t="s">
        <v>50</v>
      </c>
      <c r="E664" s="15">
        <v>193</v>
      </c>
      <c r="F664" s="15">
        <v>193</v>
      </c>
      <c r="G664" s="38">
        <f t="shared" si="86"/>
        <v>0.04</v>
      </c>
      <c r="H664" s="11">
        <f t="shared" si="85"/>
        <v>7.72</v>
      </c>
    </row>
    <row r="665" spans="2:8" x14ac:dyDescent="0.2">
      <c r="B665" s="9" t="s">
        <v>298</v>
      </c>
      <c r="C665" s="55" t="s">
        <v>329</v>
      </c>
      <c r="D665" s="9" t="s">
        <v>50</v>
      </c>
      <c r="E665" s="15">
        <v>95.9</v>
      </c>
      <c r="F665" s="15">
        <v>95.9</v>
      </c>
      <c r="G665" s="38">
        <f t="shared" si="86"/>
        <v>0.04</v>
      </c>
      <c r="H665" s="11">
        <f t="shared" si="85"/>
        <v>3.8360000000000003</v>
      </c>
    </row>
    <row r="666" spans="2:8" x14ac:dyDescent="0.2">
      <c r="B666" s="9" t="s">
        <v>299</v>
      </c>
      <c r="C666" s="55" t="s">
        <v>330</v>
      </c>
      <c r="D666" s="9" t="s">
        <v>50</v>
      </c>
      <c r="E666" s="15">
        <v>253.8</v>
      </c>
      <c r="F666" s="15">
        <v>253.8</v>
      </c>
      <c r="G666" s="38">
        <f t="shared" si="86"/>
        <v>0.04</v>
      </c>
      <c r="H666" s="11">
        <f t="shared" si="85"/>
        <v>10.152000000000001</v>
      </c>
    </row>
    <row r="667" spans="2:8" x14ac:dyDescent="0.2">
      <c r="B667" s="9" t="s">
        <v>300</v>
      </c>
      <c r="C667" s="55" t="s">
        <v>331</v>
      </c>
      <c r="D667" s="9" t="s">
        <v>50</v>
      </c>
      <c r="E667" s="15">
        <v>856.6</v>
      </c>
      <c r="F667" s="15">
        <v>856.6</v>
      </c>
      <c r="G667" s="38">
        <f t="shared" si="86"/>
        <v>0.04</v>
      </c>
      <c r="H667" s="11">
        <f t="shared" si="85"/>
        <v>34.264000000000003</v>
      </c>
    </row>
    <row r="668" spans="2:8" x14ac:dyDescent="0.2">
      <c r="B668" s="9" t="s">
        <v>301</v>
      </c>
      <c r="C668" s="55" t="s">
        <v>332</v>
      </c>
      <c r="D668" s="9" t="s">
        <v>50</v>
      </c>
      <c r="E668" s="15">
        <v>416.25</v>
      </c>
      <c r="F668" s="15">
        <v>416.25</v>
      </c>
      <c r="G668" s="38">
        <f t="shared" si="86"/>
        <v>0.04</v>
      </c>
      <c r="H668" s="11">
        <f t="shared" si="85"/>
        <v>16.649999999999999</v>
      </c>
    </row>
    <row r="669" spans="2:8" x14ac:dyDescent="0.2">
      <c r="B669" s="9" t="s">
        <v>302</v>
      </c>
      <c r="C669" s="55" t="s">
        <v>333</v>
      </c>
      <c r="D669" s="9" t="s">
        <v>50</v>
      </c>
      <c r="E669" s="15">
        <v>299.85000000000002</v>
      </c>
      <c r="F669" s="15">
        <v>299.85000000000002</v>
      </c>
      <c r="G669" s="38">
        <f t="shared" si="86"/>
        <v>0.04</v>
      </c>
      <c r="H669" s="11">
        <f t="shared" si="85"/>
        <v>11.994000000000002</v>
      </c>
    </row>
    <row r="670" spans="2:8" x14ac:dyDescent="0.2">
      <c r="B670" s="9" t="s">
        <v>303</v>
      </c>
      <c r="C670" s="55" t="s">
        <v>334</v>
      </c>
      <c r="D670" s="9" t="s">
        <v>50</v>
      </c>
      <c r="E670" s="15">
        <v>541.5</v>
      </c>
      <c r="F670" s="15">
        <v>541.5</v>
      </c>
      <c r="G670" s="38">
        <f t="shared" si="86"/>
        <v>0.04</v>
      </c>
      <c r="H670" s="11">
        <f t="shared" si="85"/>
        <v>21.66</v>
      </c>
    </row>
    <row r="671" spans="2:8" x14ac:dyDescent="0.2">
      <c r="B671" s="9" t="s">
        <v>304</v>
      </c>
      <c r="C671" s="55" t="s">
        <v>111</v>
      </c>
      <c r="D671" s="9" t="s">
        <v>50</v>
      </c>
      <c r="E671" s="15">
        <v>4330.8</v>
      </c>
      <c r="F671" s="15">
        <v>4330.8</v>
      </c>
      <c r="G671" s="38">
        <f t="shared" si="86"/>
        <v>0.04</v>
      </c>
      <c r="H671" s="11">
        <f t="shared" si="85"/>
        <v>173.232</v>
      </c>
    </row>
    <row r="672" spans="2:8" x14ac:dyDescent="0.2">
      <c r="B672" s="9" t="s">
        <v>305</v>
      </c>
      <c r="C672" s="55" t="s">
        <v>335</v>
      </c>
      <c r="D672" s="9" t="s">
        <v>50</v>
      </c>
      <c r="E672" s="15">
        <v>535.5</v>
      </c>
      <c r="F672" s="15">
        <v>535.5</v>
      </c>
      <c r="G672" s="38">
        <f t="shared" si="86"/>
        <v>0.04</v>
      </c>
      <c r="H672" s="11">
        <f t="shared" si="85"/>
        <v>21.42</v>
      </c>
    </row>
    <row r="673" spans="2:8" x14ac:dyDescent="0.2">
      <c r="B673" s="9" t="s">
        <v>360</v>
      </c>
      <c r="C673" s="55" t="s">
        <v>336</v>
      </c>
      <c r="D673" s="9" t="s">
        <v>50</v>
      </c>
      <c r="E673" s="15">
        <v>145.4</v>
      </c>
      <c r="F673" s="15">
        <v>145.4</v>
      </c>
      <c r="G673" s="38">
        <f t="shared" si="86"/>
        <v>0.04</v>
      </c>
      <c r="H673" s="11">
        <f t="shared" si="85"/>
        <v>5.8160000000000007</v>
      </c>
    </row>
    <row r="674" spans="2:8" x14ac:dyDescent="0.2">
      <c r="B674" s="9" t="s">
        <v>361</v>
      </c>
      <c r="C674" s="55" t="s">
        <v>112</v>
      </c>
      <c r="D674" s="9" t="s">
        <v>50</v>
      </c>
      <c r="E674" s="15">
        <v>2147.1</v>
      </c>
      <c r="F674" s="15">
        <v>2147.1</v>
      </c>
      <c r="G674" s="38">
        <f t="shared" si="86"/>
        <v>0.04</v>
      </c>
      <c r="H674" s="11">
        <f t="shared" si="85"/>
        <v>85.884</v>
      </c>
    </row>
    <row r="675" spans="2:8" x14ac:dyDescent="0.2">
      <c r="B675" s="9" t="s">
        <v>362</v>
      </c>
      <c r="C675" s="55" t="s">
        <v>337</v>
      </c>
      <c r="D675" s="9" t="s">
        <v>50</v>
      </c>
      <c r="E675" s="15">
        <v>404.8</v>
      </c>
      <c r="F675" s="15">
        <v>404.8</v>
      </c>
      <c r="G675" s="38">
        <f t="shared" si="86"/>
        <v>0.04</v>
      </c>
      <c r="H675" s="11">
        <f t="shared" si="85"/>
        <v>16.192</v>
      </c>
    </row>
    <row r="676" spans="2:8" x14ac:dyDescent="0.2">
      <c r="B676" s="9" t="s">
        <v>363</v>
      </c>
      <c r="C676" s="55" t="s">
        <v>338</v>
      </c>
      <c r="D676" s="9" t="s">
        <v>50</v>
      </c>
      <c r="E676" s="15">
        <v>93.5</v>
      </c>
      <c r="F676" s="15">
        <v>93.5</v>
      </c>
      <c r="G676" s="38">
        <f t="shared" si="86"/>
        <v>0.04</v>
      </c>
      <c r="H676" s="11">
        <f t="shared" si="85"/>
        <v>3.74</v>
      </c>
    </row>
    <row r="677" spans="2:8" x14ac:dyDescent="0.2">
      <c r="B677" s="9" t="s">
        <v>364</v>
      </c>
      <c r="C677" s="55" t="s">
        <v>339</v>
      </c>
      <c r="D677" s="9" t="s">
        <v>50</v>
      </c>
      <c r="E677" s="15">
        <v>221</v>
      </c>
      <c r="F677" s="15">
        <v>221</v>
      </c>
      <c r="G677" s="38">
        <f t="shared" si="86"/>
        <v>0.04</v>
      </c>
      <c r="H677" s="11">
        <f t="shared" si="85"/>
        <v>8.84</v>
      </c>
    </row>
    <row r="678" spans="2:8" x14ac:dyDescent="0.2">
      <c r="B678" s="9" t="s">
        <v>365</v>
      </c>
      <c r="C678" s="55" t="s">
        <v>340</v>
      </c>
      <c r="D678" s="9" t="s">
        <v>50</v>
      </c>
      <c r="E678" s="15">
        <v>274.2</v>
      </c>
      <c r="F678" s="15">
        <v>274.2</v>
      </c>
      <c r="G678" s="38">
        <f t="shared" si="86"/>
        <v>0.04</v>
      </c>
      <c r="H678" s="11">
        <f t="shared" si="85"/>
        <v>10.968</v>
      </c>
    </row>
    <row r="679" spans="2:8" x14ac:dyDescent="0.2">
      <c r="B679" s="9" t="s">
        <v>366</v>
      </c>
      <c r="C679" s="55" t="s">
        <v>341</v>
      </c>
      <c r="D679" s="9" t="s">
        <v>50</v>
      </c>
      <c r="E679" s="15">
        <v>95</v>
      </c>
      <c r="F679" s="15">
        <v>95</v>
      </c>
      <c r="G679" s="38">
        <f t="shared" si="86"/>
        <v>0.04</v>
      </c>
      <c r="H679" s="11">
        <f t="shared" si="85"/>
        <v>3.8000000000000003</v>
      </c>
    </row>
    <row r="680" spans="2:8" x14ac:dyDescent="0.2">
      <c r="B680" s="9" t="s">
        <v>367</v>
      </c>
      <c r="C680" s="55" t="s">
        <v>342</v>
      </c>
      <c r="D680" s="9" t="s">
        <v>50</v>
      </c>
      <c r="E680" s="15">
        <v>966.5</v>
      </c>
      <c r="F680" s="15">
        <v>966.5</v>
      </c>
      <c r="G680" s="38">
        <f t="shared" si="86"/>
        <v>0.04</v>
      </c>
      <c r="H680" s="11">
        <f t="shared" si="85"/>
        <v>38.660000000000004</v>
      </c>
    </row>
    <row r="681" spans="2:8" x14ac:dyDescent="0.2">
      <c r="B681" s="9" t="s">
        <v>368</v>
      </c>
      <c r="C681" s="55" t="s">
        <v>343</v>
      </c>
      <c r="D681" s="9" t="s">
        <v>50</v>
      </c>
      <c r="E681" s="15">
        <v>360</v>
      </c>
      <c r="F681" s="15">
        <v>360</v>
      </c>
      <c r="G681" s="38">
        <f t="shared" si="86"/>
        <v>0.04</v>
      </c>
      <c r="H681" s="11">
        <f t="shared" si="85"/>
        <v>14.4</v>
      </c>
    </row>
    <row r="682" spans="2:8" x14ac:dyDescent="0.2">
      <c r="B682" s="9" t="s">
        <v>369</v>
      </c>
      <c r="C682" s="55" t="s">
        <v>344</v>
      </c>
      <c r="D682" s="9" t="s">
        <v>50</v>
      </c>
      <c r="E682" s="15">
        <v>294.5</v>
      </c>
      <c r="F682" s="15">
        <v>294.5</v>
      </c>
      <c r="G682" s="38">
        <f t="shared" si="86"/>
        <v>0.04</v>
      </c>
      <c r="H682" s="11">
        <f t="shared" si="85"/>
        <v>11.78</v>
      </c>
    </row>
    <row r="683" spans="2:8" x14ac:dyDescent="0.2">
      <c r="B683" s="9" t="s">
        <v>370</v>
      </c>
      <c r="C683" s="55" t="s">
        <v>345</v>
      </c>
      <c r="D683" s="9" t="s">
        <v>50</v>
      </c>
      <c r="E683" s="15">
        <v>111.25</v>
      </c>
      <c r="F683" s="15">
        <v>111.25</v>
      </c>
      <c r="G683" s="38">
        <f t="shared" si="86"/>
        <v>0.04</v>
      </c>
      <c r="H683" s="11">
        <f t="shared" si="85"/>
        <v>4.45</v>
      </c>
    </row>
    <row r="684" spans="2:8" x14ac:dyDescent="0.2">
      <c r="B684" s="9" t="s">
        <v>371</v>
      </c>
      <c r="C684" s="55" t="s">
        <v>346</v>
      </c>
      <c r="D684" s="9" t="s">
        <v>50</v>
      </c>
      <c r="E684" s="15">
        <v>0</v>
      </c>
      <c r="F684" s="15">
        <v>0</v>
      </c>
      <c r="G684" s="38">
        <f t="shared" si="86"/>
        <v>0.04</v>
      </c>
      <c r="H684" s="11">
        <f t="shared" si="85"/>
        <v>0</v>
      </c>
    </row>
    <row r="685" spans="2:8" x14ac:dyDescent="0.2">
      <c r="B685" s="9" t="s">
        <v>372</v>
      </c>
      <c r="C685" s="55" t="s">
        <v>347</v>
      </c>
      <c r="D685" s="9" t="s">
        <v>50</v>
      </c>
      <c r="E685" s="15">
        <v>229</v>
      </c>
      <c r="F685" s="15">
        <v>229</v>
      </c>
      <c r="G685" s="38">
        <f t="shared" si="86"/>
        <v>0.04</v>
      </c>
      <c r="H685" s="11">
        <f t="shared" si="85"/>
        <v>9.16</v>
      </c>
    </row>
    <row r="686" spans="2:8" x14ac:dyDescent="0.2">
      <c r="B686" s="9" t="s">
        <v>373</v>
      </c>
      <c r="C686" s="55" t="s">
        <v>348</v>
      </c>
      <c r="D686" s="9" t="s">
        <v>50</v>
      </c>
      <c r="E686" s="15">
        <v>391.7</v>
      </c>
      <c r="F686" s="15">
        <v>391.7</v>
      </c>
      <c r="G686" s="38">
        <f t="shared" si="86"/>
        <v>0.04</v>
      </c>
      <c r="H686" s="11">
        <f t="shared" si="85"/>
        <v>15.667999999999999</v>
      </c>
    </row>
    <row r="687" spans="2:8" x14ac:dyDescent="0.2">
      <c r="B687" s="9" t="s">
        <v>374</v>
      </c>
      <c r="C687" s="55" t="s">
        <v>349</v>
      </c>
      <c r="D687" s="9" t="s">
        <v>50</v>
      </c>
      <c r="E687" s="15">
        <v>799.3</v>
      </c>
      <c r="F687" s="15">
        <v>799.3</v>
      </c>
      <c r="G687" s="38">
        <f t="shared" si="86"/>
        <v>0.04</v>
      </c>
      <c r="H687" s="11">
        <f t="shared" si="85"/>
        <v>31.971999999999998</v>
      </c>
    </row>
    <row r="688" spans="2:8" x14ac:dyDescent="0.2">
      <c r="B688" s="9" t="s">
        <v>375</v>
      </c>
      <c r="C688" s="55" t="s">
        <v>350</v>
      </c>
      <c r="D688" s="9" t="s">
        <v>50</v>
      </c>
      <c r="E688" s="15">
        <v>312.60000000000002</v>
      </c>
      <c r="F688" s="15">
        <v>312.60000000000002</v>
      </c>
      <c r="G688" s="38">
        <f t="shared" si="86"/>
        <v>0.04</v>
      </c>
      <c r="H688" s="11">
        <f t="shared" si="85"/>
        <v>12.504000000000001</v>
      </c>
    </row>
    <row r="689" spans="2:8" x14ac:dyDescent="0.2">
      <c r="B689" s="9" t="s">
        <v>376</v>
      </c>
      <c r="C689" s="55" t="s">
        <v>351</v>
      </c>
      <c r="D689" s="9" t="s">
        <v>50</v>
      </c>
      <c r="E689" s="15">
        <v>443.2</v>
      </c>
      <c r="F689" s="15">
        <v>443.2</v>
      </c>
      <c r="G689" s="38">
        <f t="shared" si="86"/>
        <v>0.04</v>
      </c>
      <c r="H689" s="11">
        <f t="shared" si="85"/>
        <v>17.728000000000002</v>
      </c>
    </row>
    <row r="690" spans="2:8" x14ac:dyDescent="0.2">
      <c r="B690" s="9" t="s">
        <v>377</v>
      </c>
      <c r="C690" s="55" t="s">
        <v>352</v>
      </c>
      <c r="D690" s="9" t="s">
        <v>50</v>
      </c>
      <c r="E690" s="15">
        <v>933</v>
      </c>
      <c r="F690" s="15">
        <v>933</v>
      </c>
      <c r="G690" s="38">
        <f t="shared" si="86"/>
        <v>0.04</v>
      </c>
      <c r="H690" s="11">
        <f t="shared" si="85"/>
        <v>37.32</v>
      </c>
    </row>
    <row r="691" spans="2:8" x14ac:dyDescent="0.2">
      <c r="B691" s="9" t="s">
        <v>378</v>
      </c>
      <c r="C691" s="55" t="s">
        <v>113</v>
      </c>
      <c r="D691" s="9" t="s">
        <v>50</v>
      </c>
      <c r="E691" s="15">
        <v>2933.5</v>
      </c>
      <c r="F691" s="15">
        <v>2933.5</v>
      </c>
      <c r="G691" s="38">
        <f t="shared" si="86"/>
        <v>0.04</v>
      </c>
      <c r="H691" s="11">
        <f t="shared" si="85"/>
        <v>117.34</v>
      </c>
    </row>
    <row r="692" spans="2:8" x14ac:dyDescent="0.2">
      <c r="B692" s="9" t="s">
        <v>379</v>
      </c>
      <c r="C692" s="55" t="s">
        <v>353</v>
      </c>
      <c r="D692" s="9" t="s">
        <v>50</v>
      </c>
      <c r="E692" s="15">
        <v>737.8</v>
      </c>
      <c r="F692" s="15">
        <v>737.8</v>
      </c>
      <c r="G692" s="38">
        <f t="shared" si="86"/>
        <v>0.04</v>
      </c>
      <c r="H692" s="11">
        <f t="shared" si="85"/>
        <v>29.512</v>
      </c>
    </row>
    <row r="693" spans="2:8" x14ac:dyDescent="0.2">
      <c r="B693" s="9" t="s">
        <v>380</v>
      </c>
      <c r="C693" s="55" t="s">
        <v>354</v>
      </c>
      <c r="D693" s="9" t="s">
        <v>50</v>
      </c>
      <c r="E693" s="15">
        <v>0</v>
      </c>
      <c r="F693" s="15">
        <v>0</v>
      </c>
      <c r="G693" s="38">
        <f t="shared" si="86"/>
        <v>0.04</v>
      </c>
      <c r="H693" s="11">
        <f t="shared" si="85"/>
        <v>0</v>
      </c>
    </row>
    <row r="694" spans="2:8" x14ac:dyDescent="0.2">
      <c r="B694" s="9" t="s">
        <v>381</v>
      </c>
      <c r="C694" s="55" t="s">
        <v>355</v>
      </c>
      <c r="D694" s="9" t="s">
        <v>50</v>
      </c>
      <c r="E694" s="15">
        <v>0</v>
      </c>
      <c r="F694" s="15">
        <v>0</v>
      </c>
      <c r="G694" s="38">
        <f t="shared" si="86"/>
        <v>0.04</v>
      </c>
      <c r="H694" s="11">
        <f t="shared" si="85"/>
        <v>0</v>
      </c>
    </row>
    <row r="695" spans="2:8" x14ac:dyDescent="0.2">
      <c r="B695" s="9" t="s">
        <v>382</v>
      </c>
      <c r="C695" s="55" t="s">
        <v>356</v>
      </c>
      <c r="D695" s="9" t="s">
        <v>50</v>
      </c>
      <c r="E695" s="15">
        <v>123.3</v>
      </c>
      <c r="F695" s="15">
        <v>123.3</v>
      </c>
      <c r="G695" s="38">
        <f t="shared" si="86"/>
        <v>0.04</v>
      </c>
      <c r="H695" s="11">
        <f t="shared" si="85"/>
        <v>4.9320000000000004</v>
      </c>
    </row>
    <row r="696" spans="2:8" x14ac:dyDescent="0.2">
      <c r="B696" s="9" t="s">
        <v>383</v>
      </c>
      <c r="C696" s="55" t="s">
        <v>114</v>
      </c>
      <c r="D696" s="9" t="s">
        <v>50</v>
      </c>
      <c r="E696" s="15">
        <v>1123.7</v>
      </c>
      <c r="F696" s="15">
        <v>1123.7</v>
      </c>
      <c r="G696" s="38">
        <f t="shared" si="86"/>
        <v>0.04</v>
      </c>
      <c r="H696" s="11">
        <f t="shared" si="85"/>
        <v>44.948</v>
      </c>
    </row>
    <row r="697" spans="2:8" x14ac:dyDescent="0.2">
      <c r="B697" s="9" t="s">
        <v>384</v>
      </c>
      <c r="C697" s="55" t="s">
        <v>357</v>
      </c>
      <c r="D697" s="9" t="s">
        <v>50</v>
      </c>
      <c r="E697" s="15">
        <v>767</v>
      </c>
      <c r="F697" s="15">
        <v>767</v>
      </c>
      <c r="G697" s="38">
        <f t="shared" si="86"/>
        <v>0.04</v>
      </c>
      <c r="H697" s="11">
        <f t="shared" si="85"/>
        <v>30.68</v>
      </c>
    </row>
    <row r="698" spans="2:8" x14ac:dyDescent="0.2">
      <c r="B698" s="9" t="s">
        <v>385</v>
      </c>
      <c r="C698" s="55" t="s">
        <v>358</v>
      </c>
      <c r="D698" s="9" t="s">
        <v>50</v>
      </c>
      <c r="E698" s="15">
        <v>0</v>
      </c>
      <c r="F698" s="15">
        <v>0</v>
      </c>
      <c r="G698" s="38">
        <f t="shared" si="86"/>
        <v>0.04</v>
      </c>
      <c r="H698" s="11">
        <f t="shared" si="85"/>
        <v>0</v>
      </c>
    </row>
    <row r="699" spans="2:8" x14ac:dyDescent="0.2">
      <c r="B699" s="9" t="s">
        <v>386</v>
      </c>
      <c r="C699" s="55" t="s">
        <v>359</v>
      </c>
      <c r="D699" s="9" t="s">
        <v>50</v>
      </c>
      <c r="E699" s="15">
        <v>47.4</v>
      </c>
      <c r="F699" s="15">
        <v>47.4</v>
      </c>
      <c r="G699" s="38">
        <f t="shared" si="86"/>
        <v>0.04</v>
      </c>
      <c r="H699" s="11">
        <f t="shared" si="85"/>
        <v>1.8959999999999999</v>
      </c>
    </row>
    <row r="700" spans="2:8" x14ac:dyDescent="0.2">
      <c r="B700" s="9"/>
      <c r="C700" s="10"/>
      <c r="D700" s="9"/>
      <c r="E700" s="12"/>
      <c r="F700" s="12"/>
      <c r="G700" s="38"/>
      <c r="H700" s="11"/>
    </row>
    <row r="701" spans="2:8" x14ac:dyDescent="0.2">
      <c r="B701" s="6" t="s">
        <v>306</v>
      </c>
      <c r="C701" s="14" t="s">
        <v>207</v>
      </c>
      <c r="D701" s="6" t="s">
        <v>50</v>
      </c>
      <c r="E701" s="7">
        <f>SUM(E702:E703)</f>
        <v>5611.7</v>
      </c>
      <c r="F701" s="7">
        <f>SUM(F702:F703)</f>
        <v>5611.7</v>
      </c>
      <c r="G701" s="45"/>
      <c r="H701" s="7">
        <f>SUM(H702:H703)</f>
        <v>224.46799999999999</v>
      </c>
    </row>
    <row r="702" spans="2:8" x14ac:dyDescent="0.2">
      <c r="B702" s="9" t="s">
        <v>307</v>
      </c>
      <c r="C702" s="13" t="s">
        <v>54</v>
      </c>
      <c r="D702" s="9" t="s">
        <v>50</v>
      </c>
      <c r="E702" s="11">
        <v>3265.05</v>
      </c>
      <c r="F702" s="11">
        <v>3265.05</v>
      </c>
      <c r="G702" s="38">
        <v>0.04</v>
      </c>
      <c r="H702" s="11">
        <f t="shared" ref="H702:H703" si="87">G702*F702</f>
        <v>130.602</v>
      </c>
    </row>
    <row r="703" spans="2:8" x14ac:dyDescent="0.2">
      <c r="B703" s="9" t="s">
        <v>308</v>
      </c>
      <c r="C703" s="13" t="s">
        <v>55</v>
      </c>
      <c r="D703" s="9" t="s">
        <v>50</v>
      </c>
      <c r="E703" s="11">
        <v>2346.6499999999996</v>
      </c>
      <c r="F703" s="11">
        <v>2346.6499999999996</v>
      </c>
      <c r="G703" s="38">
        <f>G702</f>
        <v>0.04</v>
      </c>
      <c r="H703" s="11">
        <f t="shared" si="87"/>
        <v>93.865999999999985</v>
      </c>
    </row>
    <row r="704" spans="2:8" x14ac:dyDescent="0.2">
      <c r="B704" s="13"/>
      <c r="C704" s="13"/>
      <c r="D704" s="13"/>
      <c r="E704" s="13"/>
      <c r="F704" s="13"/>
      <c r="G704" s="39"/>
      <c r="H704" s="13"/>
    </row>
    <row r="705" spans="2:8" ht="30" customHeight="1" x14ac:dyDescent="0.2">
      <c r="B705" s="18">
        <v>3</v>
      </c>
      <c r="C705" s="19" t="s">
        <v>211</v>
      </c>
      <c r="D705" s="18" t="s">
        <v>50</v>
      </c>
      <c r="E705" s="20">
        <f>SUM(E706:E707)</f>
        <v>2432</v>
      </c>
      <c r="F705" s="20">
        <f>SUM(F706:F707)</f>
        <v>2432</v>
      </c>
      <c r="G705" s="40"/>
      <c r="H705" s="20">
        <f>SUM(H706:H707)</f>
        <v>4328.96</v>
      </c>
    </row>
    <row r="706" spans="2:8" x14ac:dyDescent="0.2">
      <c r="B706" s="9" t="s">
        <v>201</v>
      </c>
      <c r="C706" s="13" t="s">
        <v>56</v>
      </c>
      <c r="D706" s="9" t="s">
        <v>50</v>
      </c>
      <c r="E706" s="11">
        <v>1024</v>
      </c>
      <c r="F706" s="11">
        <v>1024</v>
      </c>
      <c r="G706" s="38">
        <v>1.78</v>
      </c>
      <c r="H706" s="11">
        <f t="shared" ref="H706:H707" si="88">G706*F706</f>
        <v>1822.72</v>
      </c>
    </row>
    <row r="707" spans="2:8" x14ac:dyDescent="0.2">
      <c r="B707" s="9" t="s">
        <v>313</v>
      </c>
      <c r="C707" s="13" t="s">
        <v>57</v>
      </c>
      <c r="D707" s="9" t="s">
        <v>50</v>
      </c>
      <c r="E707" s="11">
        <v>1408</v>
      </c>
      <c r="F707" s="11">
        <v>1408</v>
      </c>
      <c r="G707" s="38">
        <f>G706</f>
        <v>1.78</v>
      </c>
      <c r="H707" s="11">
        <f t="shared" si="88"/>
        <v>2506.2400000000002</v>
      </c>
    </row>
    <row r="708" spans="2:8" x14ac:dyDescent="0.2">
      <c r="B708" s="13"/>
      <c r="C708" s="13"/>
      <c r="D708" s="13"/>
      <c r="E708" s="13"/>
      <c r="F708" s="13"/>
      <c r="G708" s="39"/>
      <c r="H708" s="13"/>
    </row>
    <row r="709" spans="2:8" ht="30" customHeight="1" x14ac:dyDescent="0.2">
      <c r="B709" s="33">
        <v>4</v>
      </c>
      <c r="C709" s="34" t="s">
        <v>315</v>
      </c>
      <c r="D709" s="33" t="s">
        <v>50</v>
      </c>
      <c r="E709" s="35">
        <f>E710</f>
        <v>481.97</v>
      </c>
      <c r="F709" s="35">
        <f>F710</f>
        <v>481.97</v>
      </c>
      <c r="G709" s="37"/>
      <c r="H709" s="35">
        <f>H710</f>
        <v>1783.2890000000002</v>
      </c>
    </row>
    <row r="710" spans="2:8" x14ac:dyDescent="0.2">
      <c r="B710" s="9" t="s">
        <v>310</v>
      </c>
      <c r="C710" s="13" t="s">
        <v>314</v>
      </c>
      <c r="D710" s="9" t="s">
        <v>50</v>
      </c>
      <c r="E710" s="11">
        <v>481.97</v>
      </c>
      <c r="F710" s="11">
        <v>481.97</v>
      </c>
      <c r="G710" s="38">
        <v>3.7</v>
      </c>
      <c r="H710" s="11">
        <f t="shared" ref="H710" si="89">G710*F710</f>
        <v>1783.2890000000002</v>
      </c>
    </row>
    <row r="711" spans="2:8" x14ac:dyDescent="0.2">
      <c r="B711" s="9"/>
      <c r="C711" s="13"/>
      <c r="D711" s="9"/>
      <c r="E711" s="11"/>
      <c r="F711" s="11"/>
      <c r="G711" s="38"/>
      <c r="H711" s="11"/>
    </row>
    <row r="712" spans="2:8" ht="30" customHeight="1" x14ac:dyDescent="0.2">
      <c r="B712" s="61">
        <v>5</v>
      </c>
      <c r="C712" s="62" t="s">
        <v>388</v>
      </c>
      <c r="D712" s="61" t="s">
        <v>390</v>
      </c>
      <c r="E712" s="63">
        <f>E713+E715+E717+E719+E721</f>
        <v>46</v>
      </c>
      <c r="F712" s="63">
        <f>F713+F715+F717+F719+F721</f>
        <v>46</v>
      </c>
      <c r="G712" s="63"/>
      <c r="H712" s="63">
        <f>H713+H715+H717+H719+H721</f>
        <v>8510</v>
      </c>
    </row>
    <row r="713" spans="2:8" x14ac:dyDescent="0.2">
      <c r="B713" s="53" t="s">
        <v>395</v>
      </c>
      <c r="C713" s="64" t="s">
        <v>389</v>
      </c>
      <c r="D713" s="53"/>
      <c r="E713" s="51">
        <f>E714</f>
        <v>17</v>
      </c>
      <c r="F713" s="51">
        <f>F714</f>
        <v>17</v>
      </c>
      <c r="G713" s="65"/>
      <c r="H713" s="51">
        <f>H714</f>
        <v>3145</v>
      </c>
    </row>
    <row r="714" spans="2:8" ht="45" x14ac:dyDescent="0.2">
      <c r="B714" s="28" t="s">
        <v>396</v>
      </c>
      <c r="C714" s="66" t="s">
        <v>394</v>
      </c>
      <c r="D714" s="28" t="s">
        <v>390</v>
      </c>
      <c r="E714" s="15">
        <v>17</v>
      </c>
      <c r="F714" s="11">
        <v>17</v>
      </c>
      <c r="G714" s="38">
        <v>185</v>
      </c>
      <c r="H714" s="54">
        <f t="shared" ref="H714" si="90">F714*G714</f>
        <v>3145</v>
      </c>
    </row>
    <row r="715" spans="2:8" x14ac:dyDescent="0.2">
      <c r="B715" s="53" t="s">
        <v>397</v>
      </c>
      <c r="C715" s="64" t="s">
        <v>391</v>
      </c>
      <c r="D715" s="53"/>
      <c r="E715" s="7">
        <f>E716</f>
        <v>4</v>
      </c>
      <c r="F715" s="7">
        <f>F716</f>
        <v>4</v>
      </c>
      <c r="G715" s="65"/>
      <c r="H715" s="7">
        <f>H716</f>
        <v>740</v>
      </c>
    </row>
    <row r="716" spans="2:8" ht="45" x14ac:dyDescent="0.2">
      <c r="B716" s="28" t="s">
        <v>398</v>
      </c>
      <c r="C716" s="66" t="s">
        <v>394</v>
      </c>
      <c r="D716" s="28" t="s">
        <v>390</v>
      </c>
      <c r="E716" s="12">
        <v>4</v>
      </c>
      <c r="F716" s="11">
        <v>4</v>
      </c>
      <c r="G716" s="38">
        <f>G$714</f>
        <v>185</v>
      </c>
      <c r="H716" s="54">
        <f t="shared" ref="H716" si="91">F716*G716</f>
        <v>740</v>
      </c>
    </row>
    <row r="717" spans="2:8" x14ac:dyDescent="0.2">
      <c r="B717" s="53" t="s">
        <v>399</v>
      </c>
      <c r="C717" s="67" t="s">
        <v>392</v>
      </c>
      <c r="D717" s="53"/>
      <c r="E717" s="7">
        <f>E718</f>
        <v>14</v>
      </c>
      <c r="F717" s="7">
        <f>F718</f>
        <v>14</v>
      </c>
      <c r="G717" s="65"/>
      <c r="H717" s="7">
        <f>H718</f>
        <v>2590</v>
      </c>
    </row>
    <row r="718" spans="2:8" ht="45" x14ac:dyDescent="0.2">
      <c r="B718" s="28" t="s">
        <v>400</v>
      </c>
      <c r="C718" s="66" t="s">
        <v>394</v>
      </c>
      <c r="D718" s="28" t="s">
        <v>390</v>
      </c>
      <c r="E718" s="12">
        <v>14</v>
      </c>
      <c r="F718" s="11">
        <v>14</v>
      </c>
      <c r="G718" s="38">
        <f>G$714</f>
        <v>185</v>
      </c>
      <c r="H718" s="54">
        <f t="shared" ref="H718" si="92">F718*G718</f>
        <v>2590</v>
      </c>
    </row>
    <row r="719" spans="2:8" x14ac:dyDescent="0.2">
      <c r="B719" s="53" t="s">
        <v>401</v>
      </c>
      <c r="C719" s="67" t="s">
        <v>403</v>
      </c>
      <c r="D719" s="53"/>
      <c r="E719" s="7">
        <f>E720</f>
        <v>9</v>
      </c>
      <c r="F719" s="7">
        <f>F720</f>
        <v>9</v>
      </c>
      <c r="G719" s="65"/>
      <c r="H719" s="7">
        <f>H720</f>
        <v>1665</v>
      </c>
    </row>
    <row r="720" spans="2:8" ht="45" x14ac:dyDescent="0.2">
      <c r="B720" s="28" t="s">
        <v>402</v>
      </c>
      <c r="C720" s="66" t="s">
        <v>394</v>
      </c>
      <c r="D720" s="28" t="s">
        <v>390</v>
      </c>
      <c r="E720" s="12">
        <v>9</v>
      </c>
      <c r="F720" s="11">
        <v>9</v>
      </c>
      <c r="G720" s="38">
        <f>G$714</f>
        <v>185</v>
      </c>
      <c r="H720" s="54">
        <f t="shared" ref="H720" si="93">F720*G720</f>
        <v>1665</v>
      </c>
    </row>
    <row r="721" spans="2:8" x14ac:dyDescent="0.2">
      <c r="B721" s="53" t="s">
        <v>404</v>
      </c>
      <c r="C721" s="67" t="s">
        <v>393</v>
      </c>
      <c r="D721" s="53"/>
      <c r="E721" s="7">
        <f>E722</f>
        <v>2</v>
      </c>
      <c r="F721" s="7">
        <f>F722</f>
        <v>2</v>
      </c>
      <c r="G721" s="65"/>
      <c r="H721" s="7">
        <f>H722</f>
        <v>370</v>
      </c>
    </row>
    <row r="722" spans="2:8" ht="45" x14ac:dyDescent="0.2">
      <c r="B722" s="28" t="s">
        <v>405</v>
      </c>
      <c r="C722" s="66" t="s">
        <v>394</v>
      </c>
      <c r="D722" s="28" t="s">
        <v>390</v>
      </c>
      <c r="E722" s="12">
        <v>2</v>
      </c>
      <c r="F722" s="11">
        <v>2</v>
      </c>
      <c r="G722" s="38">
        <f>G$714</f>
        <v>185</v>
      </c>
      <c r="H722" s="54">
        <f t="shared" ref="H722" si="94">F722*G722</f>
        <v>370</v>
      </c>
    </row>
    <row r="723" spans="2:8" x14ac:dyDescent="0.2">
      <c r="B723" s="28"/>
      <c r="C723" s="66"/>
      <c r="D723" s="28"/>
      <c r="E723" s="12"/>
      <c r="F723" s="12"/>
      <c r="G723" s="54"/>
      <c r="H723" s="54"/>
    </row>
    <row r="724" spans="2:8" ht="30" customHeight="1" x14ac:dyDescent="0.2">
      <c r="B724" s="82">
        <v>6</v>
      </c>
      <c r="C724" s="83" t="s">
        <v>407</v>
      </c>
      <c r="D724" s="82"/>
      <c r="E724" s="82"/>
      <c r="F724" s="84"/>
      <c r="G724" s="84"/>
      <c r="H724" s="84">
        <f>H725+H748</f>
        <v>39382.847999999998</v>
      </c>
    </row>
    <row r="725" spans="2:8" ht="128.25" x14ac:dyDescent="0.2">
      <c r="B725" s="53" t="s">
        <v>413</v>
      </c>
      <c r="C725" s="14" t="s">
        <v>415</v>
      </c>
      <c r="D725" s="53" t="s">
        <v>410</v>
      </c>
      <c r="E725" s="51">
        <f>E726+E729+E732+E735+E738+E741+E744</f>
        <v>8400</v>
      </c>
      <c r="F725" s="51">
        <f>F726+F729+F732+F735+F738+F741+F744</f>
        <v>4400</v>
      </c>
      <c r="G725" s="51">
        <v>7.34</v>
      </c>
      <c r="H725" s="51">
        <f>H726+H729+H732+H735+H738+H741+H744</f>
        <v>32296</v>
      </c>
    </row>
    <row r="726" spans="2:8" x14ac:dyDescent="0.2">
      <c r="B726" s="105" t="s">
        <v>419</v>
      </c>
      <c r="C726" s="101" t="s">
        <v>202</v>
      </c>
      <c r="D726" s="85"/>
      <c r="E726" s="100">
        <f>SUM(E727:E728)</f>
        <v>2400</v>
      </c>
      <c r="F726" s="100">
        <f>SUM(F727:F728)</f>
        <v>1400</v>
      </c>
      <c r="G726" s="89"/>
      <c r="H726" s="100">
        <f>SUM(H727:H728)</f>
        <v>10276</v>
      </c>
    </row>
    <row r="727" spans="2:8" x14ac:dyDescent="0.2">
      <c r="B727" s="105"/>
      <c r="C727" s="99" t="s">
        <v>425</v>
      </c>
      <c r="D727" s="85" t="s">
        <v>410</v>
      </c>
      <c r="E727" s="96">
        <v>1000</v>
      </c>
      <c r="F727" s="96">
        <v>0</v>
      </c>
      <c r="G727" s="89">
        <f>G$725</f>
        <v>7.34</v>
      </c>
      <c r="H727" s="86">
        <f t="shared" ref="H727:H728" si="95">F727*G727</f>
        <v>0</v>
      </c>
    </row>
    <row r="728" spans="2:8" x14ac:dyDescent="0.2">
      <c r="B728" s="105"/>
      <c r="C728" s="99" t="s">
        <v>447</v>
      </c>
      <c r="D728" s="85" t="s">
        <v>410</v>
      </c>
      <c r="E728" s="96">
        <v>1400</v>
      </c>
      <c r="F728" s="96">
        <v>1400</v>
      </c>
      <c r="G728" s="89">
        <f>G$725</f>
        <v>7.34</v>
      </c>
      <c r="H728" s="86">
        <f t="shared" si="95"/>
        <v>10276</v>
      </c>
    </row>
    <row r="729" spans="2:8" x14ac:dyDescent="0.2">
      <c r="B729" s="105" t="s">
        <v>420</v>
      </c>
      <c r="C729" s="101" t="s">
        <v>203</v>
      </c>
      <c r="D729" s="85"/>
      <c r="E729" s="100">
        <f>SUM(E730:E731)</f>
        <v>2000</v>
      </c>
      <c r="F729" s="100">
        <f>SUM(F730:F731)</f>
        <v>1000</v>
      </c>
      <c r="G729" s="89"/>
      <c r="H729" s="100">
        <f>SUM(H730:H731)</f>
        <v>7340</v>
      </c>
    </row>
    <row r="730" spans="2:8" x14ac:dyDescent="0.2">
      <c r="B730" s="105"/>
      <c r="C730" s="99" t="s">
        <v>435</v>
      </c>
      <c r="D730" s="85" t="s">
        <v>410</v>
      </c>
      <c r="E730" s="96">
        <v>1000</v>
      </c>
      <c r="F730" s="96">
        <v>0</v>
      </c>
      <c r="G730" s="89">
        <f>G$725</f>
        <v>7.34</v>
      </c>
      <c r="H730" s="86">
        <f t="shared" ref="H730:H731" si="96">F730*G730</f>
        <v>0</v>
      </c>
    </row>
    <row r="731" spans="2:8" x14ac:dyDescent="0.2">
      <c r="B731" s="105"/>
      <c r="C731" s="99" t="s">
        <v>446</v>
      </c>
      <c r="D731" s="85" t="s">
        <v>410</v>
      </c>
      <c r="E731" s="96">
        <v>1000</v>
      </c>
      <c r="F731" s="96">
        <v>1000</v>
      </c>
      <c r="G731" s="89">
        <f>G$725</f>
        <v>7.34</v>
      </c>
      <c r="H731" s="86">
        <f t="shared" si="96"/>
        <v>7340</v>
      </c>
    </row>
    <row r="732" spans="2:8" x14ac:dyDescent="0.2">
      <c r="B732" s="105" t="s">
        <v>426</v>
      </c>
      <c r="C732" s="101" t="s">
        <v>204</v>
      </c>
      <c r="D732" s="85"/>
      <c r="E732" s="100">
        <f>SUM(E733:E734)</f>
        <v>2000</v>
      </c>
      <c r="F732" s="100">
        <f>SUM(F733:F734)</f>
        <v>1000</v>
      </c>
      <c r="G732" s="89"/>
      <c r="H732" s="100">
        <f>SUM(H733:H734)</f>
        <v>7340</v>
      </c>
    </row>
    <row r="733" spans="2:8" x14ac:dyDescent="0.2">
      <c r="B733" s="105"/>
      <c r="C733" s="99" t="s">
        <v>436</v>
      </c>
      <c r="D733" s="85" t="s">
        <v>410</v>
      </c>
      <c r="E733" s="96">
        <v>1000</v>
      </c>
      <c r="F733" s="96">
        <v>0</v>
      </c>
      <c r="G733" s="89">
        <f>G$725</f>
        <v>7.34</v>
      </c>
      <c r="H733" s="86">
        <f t="shared" ref="H733:H734" si="97">F733*G733</f>
        <v>0</v>
      </c>
    </row>
    <row r="734" spans="2:8" x14ac:dyDescent="0.2">
      <c r="B734" s="105"/>
      <c r="C734" s="99" t="s">
        <v>445</v>
      </c>
      <c r="D734" s="85" t="s">
        <v>410</v>
      </c>
      <c r="E734" s="96">
        <v>1000</v>
      </c>
      <c r="F734" s="96">
        <v>1000</v>
      </c>
      <c r="G734" s="89">
        <f>G$725</f>
        <v>7.34</v>
      </c>
      <c r="H734" s="86">
        <f t="shared" si="97"/>
        <v>7340</v>
      </c>
    </row>
    <row r="735" spans="2:8" x14ac:dyDescent="0.2">
      <c r="B735" s="105" t="s">
        <v>428</v>
      </c>
      <c r="C735" s="101" t="s">
        <v>205</v>
      </c>
      <c r="D735" s="85"/>
      <c r="E735" s="100">
        <f>SUM(E736:E737)</f>
        <v>2000</v>
      </c>
      <c r="F735" s="100">
        <f>SUM(F736:F737)</f>
        <v>1000</v>
      </c>
      <c r="G735" s="89"/>
      <c r="H735" s="100">
        <f>SUM(H736:H737)</f>
        <v>7340</v>
      </c>
    </row>
    <row r="736" spans="2:8" x14ac:dyDescent="0.2">
      <c r="B736" s="105"/>
      <c r="C736" s="99" t="s">
        <v>424</v>
      </c>
      <c r="D736" s="85" t="s">
        <v>410</v>
      </c>
      <c r="E736" s="96">
        <v>1000</v>
      </c>
      <c r="F736" s="96">
        <v>0</v>
      </c>
      <c r="G736" s="89">
        <f>G$725</f>
        <v>7.34</v>
      </c>
      <c r="H736" s="86">
        <f t="shared" ref="H736:H737" si="98">F736*G736</f>
        <v>0</v>
      </c>
    </row>
    <row r="737" spans="2:8" x14ac:dyDescent="0.2">
      <c r="B737" s="105"/>
      <c r="C737" s="99" t="s">
        <v>423</v>
      </c>
      <c r="D737" s="85" t="s">
        <v>410</v>
      </c>
      <c r="E737" s="96">
        <v>1000</v>
      </c>
      <c r="F737" s="96">
        <v>1000</v>
      </c>
      <c r="G737" s="89">
        <f>G$725</f>
        <v>7.34</v>
      </c>
      <c r="H737" s="86">
        <f t="shared" si="98"/>
        <v>7340</v>
      </c>
    </row>
    <row r="738" spans="2:8" x14ac:dyDescent="0.2">
      <c r="B738" s="105" t="s">
        <v>429</v>
      </c>
      <c r="C738" s="101" t="s">
        <v>206</v>
      </c>
      <c r="D738" s="85"/>
      <c r="E738" s="100">
        <f>SUM(E739:E740)</f>
        <v>0</v>
      </c>
      <c r="F738" s="100">
        <f>SUM(F739:F740)</f>
        <v>0</v>
      </c>
      <c r="G738" s="89"/>
      <c r="H738" s="100">
        <f>SUM(H739:H740)</f>
        <v>0</v>
      </c>
    </row>
    <row r="739" spans="2:8" x14ac:dyDescent="0.2">
      <c r="B739" s="105"/>
      <c r="C739" s="99" t="s">
        <v>112</v>
      </c>
      <c r="D739" s="85" t="s">
        <v>410</v>
      </c>
      <c r="E739" s="96">
        <v>0</v>
      </c>
      <c r="F739" s="96">
        <v>0</v>
      </c>
      <c r="G739" s="89">
        <f>G$725</f>
        <v>7.34</v>
      </c>
      <c r="H739" s="86">
        <f t="shared" ref="H739:H740" si="99">F739*G739</f>
        <v>0</v>
      </c>
    </row>
    <row r="740" spans="2:8" x14ac:dyDescent="0.2">
      <c r="B740" s="105"/>
      <c r="C740" s="99"/>
      <c r="D740" s="85" t="s">
        <v>410</v>
      </c>
      <c r="E740" s="96">
        <v>0</v>
      </c>
      <c r="F740" s="96">
        <v>0</v>
      </c>
      <c r="G740" s="89">
        <f>G$725</f>
        <v>7.34</v>
      </c>
      <c r="H740" s="86">
        <f t="shared" si="99"/>
        <v>0</v>
      </c>
    </row>
    <row r="741" spans="2:8" x14ac:dyDescent="0.2">
      <c r="B741" s="105" t="s">
        <v>430</v>
      </c>
      <c r="C741" s="101" t="s">
        <v>418</v>
      </c>
      <c r="D741" s="85"/>
      <c r="E741" s="100">
        <f>SUM(E742:E743)</f>
        <v>0</v>
      </c>
      <c r="F741" s="100">
        <f>SUM(F742:F743)</f>
        <v>0</v>
      </c>
      <c r="G741" s="89"/>
      <c r="H741" s="100">
        <f>SUM(H742:H743)</f>
        <v>0</v>
      </c>
    </row>
    <row r="742" spans="2:8" x14ac:dyDescent="0.2">
      <c r="B742" s="105"/>
      <c r="C742" s="99" t="s">
        <v>437</v>
      </c>
      <c r="D742" s="85" t="s">
        <v>410</v>
      </c>
      <c r="E742" s="96">
        <v>0</v>
      </c>
      <c r="F742" s="96">
        <v>0</v>
      </c>
      <c r="G742" s="89">
        <f>G$725</f>
        <v>7.34</v>
      </c>
      <c r="H742" s="86">
        <f t="shared" ref="H742:H743" si="100">F742*G742</f>
        <v>0</v>
      </c>
    </row>
    <row r="743" spans="2:8" x14ac:dyDescent="0.2">
      <c r="B743" s="105"/>
      <c r="C743" s="99"/>
      <c r="D743" s="85" t="s">
        <v>410</v>
      </c>
      <c r="E743" s="96">
        <v>0</v>
      </c>
      <c r="F743" s="96">
        <v>0</v>
      </c>
      <c r="G743" s="89">
        <f>G$725</f>
        <v>7.34</v>
      </c>
      <c r="H743" s="86">
        <f t="shared" si="100"/>
        <v>0</v>
      </c>
    </row>
    <row r="744" spans="2:8" x14ac:dyDescent="0.2">
      <c r="B744" s="105" t="s">
        <v>438</v>
      </c>
      <c r="C744" s="101" t="s">
        <v>434</v>
      </c>
      <c r="D744" s="85"/>
      <c r="E744" s="100">
        <f>SUM(E745:E746)</f>
        <v>0</v>
      </c>
      <c r="F744" s="100">
        <f>SUM(F745:F746)</f>
        <v>0</v>
      </c>
      <c r="G744" s="89"/>
      <c r="H744" s="100">
        <f>SUM(H745:H746)</f>
        <v>0</v>
      </c>
    </row>
    <row r="745" spans="2:8" x14ac:dyDescent="0.2">
      <c r="B745" s="85"/>
      <c r="C745" s="99" t="s">
        <v>63</v>
      </c>
      <c r="D745" s="85" t="s">
        <v>410</v>
      </c>
      <c r="E745" s="96">
        <v>0</v>
      </c>
      <c r="F745" s="96">
        <v>0</v>
      </c>
      <c r="G745" s="89">
        <f>G$725</f>
        <v>7.34</v>
      </c>
      <c r="H745" s="86">
        <f t="shared" ref="H745:H746" si="101">F745*G745</f>
        <v>0</v>
      </c>
    </row>
    <row r="746" spans="2:8" x14ac:dyDescent="0.2">
      <c r="B746" s="85"/>
      <c r="C746" s="99"/>
      <c r="D746" s="85" t="s">
        <v>410</v>
      </c>
      <c r="E746" s="96">
        <v>0</v>
      </c>
      <c r="F746" s="96">
        <v>0</v>
      </c>
      <c r="G746" s="89">
        <f>G$725</f>
        <v>7.34</v>
      </c>
      <c r="H746" s="86">
        <f t="shared" si="101"/>
        <v>0</v>
      </c>
    </row>
    <row r="747" spans="2:8" x14ac:dyDescent="0.2">
      <c r="B747" s="28"/>
      <c r="C747" s="13"/>
      <c r="D747" s="28"/>
      <c r="E747" s="28"/>
      <c r="F747" s="87"/>
      <c r="G747" s="15"/>
      <c r="H747" s="54"/>
    </row>
    <row r="748" spans="2:8" ht="99.75" x14ac:dyDescent="0.2">
      <c r="B748" s="53" t="s">
        <v>414</v>
      </c>
      <c r="C748" s="14" t="s">
        <v>416</v>
      </c>
      <c r="D748" s="53" t="s">
        <v>412</v>
      </c>
      <c r="E748" s="88">
        <f>E749+E752+E755+E758+E761+E764+E767</f>
        <v>25.6</v>
      </c>
      <c r="F748" s="88">
        <f>F749+F752+F755+F758+F761+F764+F767</f>
        <v>12.8</v>
      </c>
      <c r="G748" s="51">
        <v>553.66</v>
      </c>
      <c r="H748" s="88">
        <f>H749+H752+H755+H758+H761+H764+H767</f>
        <v>7086.848</v>
      </c>
    </row>
    <row r="749" spans="2:8" x14ac:dyDescent="0.2">
      <c r="B749" s="105" t="s">
        <v>421</v>
      </c>
      <c r="C749" s="101" t="s">
        <v>202</v>
      </c>
      <c r="D749" s="85"/>
      <c r="E749" s="100">
        <f>SUM(E750:E751)</f>
        <v>8</v>
      </c>
      <c r="F749" s="100">
        <f>SUM(F750:F751)</f>
        <v>4</v>
      </c>
      <c r="G749" s="89"/>
      <c r="H749" s="100">
        <f>SUM(H750:H751)</f>
        <v>2214.64</v>
      </c>
    </row>
    <row r="750" spans="2:8" x14ac:dyDescent="0.2">
      <c r="B750" s="105"/>
      <c r="C750" s="99" t="s">
        <v>425</v>
      </c>
      <c r="D750" s="85" t="s">
        <v>412</v>
      </c>
      <c r="E750" s="96">
        <v>4</v>
      </c>
      <c r="F750" s="52">
        <v>0</v>
      </c>
      <c r="G750" s="50">
        <f>G$748</f>
        <v>553.66</v>
      </c>
      <c r="H750" s="86">
        <f t="shared" ref="H750:H751" si="102">F750*G750</f>
        <v>0</v>
      </c>
    </row>
    <row r="751" spans="2:8" x14ac:dyDescent="0.2">
      <c r="B751" s="105"/>
      <c r="C751" s="99" t="s">
        <v>447</v>
      </c>
      <c r="D751" s="85" t="s">
        <v>412</v>
      </c>
      <c r="E751" s="96">
        <v>4</v>
      </c>
      <c r="F751" s="52">
        <v>4</v>
      </c>
      <c r="G751" s="50">
        <f>G$748</f>
        <v>553.66</v>
      </c>
      <c r="H751" s="86">
        <f t="shared" si="102"/>
        <v>2214.64</v>
      </c>
    </row>
    <row r="752" spans="2:8" x14ac:dyDescent="0.2">
      <c r="B752" s="105" t="s">
        <v>422</v>
      </c>
      <c r="C752" s="101" t="s">
        <v>203</v>
      </c>
      <c r="D752" s="85"/>
      <c r="E752" s="100">
        <f>SUM(E753:E754)</f>
        <v>6</v>
      </c>
      <c r="F752" s="100">
        <f>SUM(F753:F754)</f>
        <v>3</v>
      </c>
      <c r="G752" s="89"/>
      <c r="H752" s="100">
        <f>SUM(H753:H754)</f>
        <v>1660.98</v>
      </c>
    </row>
    <row r="753" spans="2:8" x14ac:dyDescent="0.2">
      <c r="B753" s="105"/>
      <c r="C753" s="99" t="s">
        <v>435</v>
      </c>
      <c r="D753" s="85" t="s">
        <v>412</v>
      </c>
      <c r="E753" s="96">
        <v>3</v>
      </c>
      <c r="F753" s="52">
        <v>0</v>
      </c>
      <c r="G753" s="50">
        <f>G$748</f>
        <v>553.66</v>
      </c>
      <c r="H753" s="86">
        <f t="shared" ref="H753:H754" si="103">F753*G753</f>
        <v>0</v>
      </c>
    </row>
    <row r="754" spans="2:8" x14ac:dyDescent="0.2">
      <c r="B754" s="105"/>
      <c r="C754" s="99" t="s">
        <v>446</v>
      </c>
      <c r="D754" s="85" t="s">
        <v>412</v>
      </c>
      <c r="E754" s="96">
        <v>3</v>
      </c>
      <c r="F754" s="52">
        <v>3</v>
      </c>
      <c r="G754" s="50">
        <f>G$748</f>
        <v>553.66</v>
      </c>
      <c r="H754" s="86">
        <f t="shared" si="103"/>
        <v>1660.98</v>
      </c>
    </row>
    <row r="755" spans="2:8" x14ac:dyDescent="0.2">
      <c r="B755" s="105" t="s">
        <v>427</v>
      </c>
      <c r="C755" s="101" t="s">
        <v>204</v>
      </c>
      <c r="D755" s="85"/>
      <c r="E755" s="100">
        <f>SUM(E756:E757)</f>
        <v>9.6</v>
      </c>
      <c r="F755" s="100">
        <f>SUM(F756:F757)</f>
        <v>4.8</v>
      </c>
      <c r="G755" s="89"/>
      <c r="H755" s="100">
        <f>SUM(H756:H757)</f>
        <v>2657.5679999999998</v>
      </c>
    </row>
    <row r="756" spans="2:8" x14ac:dyDescent="0.2">
      <c r="B756" s="105"/>
      <c r="C756" s="99" t="s">
        <v>436</v>
      </c>
      <c r="D756" s="85" t="s">
        <v>412</v>
      </c>
      <c r="E756" s="96">
        <v>4.8</v>
      </c>
      <c r="F756" s="52">
        <v>0</v>
      </c>
      <c r="G756" s="50">
        <f>G$748</f>
        <v>553.66</v>
      </c>
      <c r="H756" s="86">
        <f t="shared" ref="H756:H757" si="104">F756*G756</f>
        <v>0</v>
      </c>
    </row>
    <row r="757" spans="2:8" x14ac:dyDescent="0.2">
      <c r="B757" s="105"/>
      <c r="C757" s="99" t="s">
        <v>445</v>
      </c>
      <c r="D757" s="85" t="s">
        <v>412</v>
      </c>
      <c r="E757" s="96">
        <v>4.8</v>
      </c>
      <c r="F757" s="52">
        <v>4.8</v>
      </c>
      <c r="G757" s="50">
        <f>G$748</f>
        <v>553.66</v>
      </c>
      <c r="H757" s="86">
        <f t="shared" si="104"/>
        <v>2657.5679999999998</v>
      </c>
    </row>
    <row r="758" spans="2:8" x14ac:dyDescent="0.2">
      <c r="B758" s="105" t="s">
        <v>431</v>
      </c>
      <c r="C758" s="101" t="s">
        <v>205</v>
      </c>
      <c r="D758" s="85"/>
      <c r="E758" s="100">
        <f>SUM(E759:E760)</f>
        <v>2</v>
      </c>
      <c r="F758" s="100">
        <f>SUM(F759:F760)</f>
        <v>1</v>
      </c>
      <c r="G758" s="89"/>
      <c r="H758" s="100">
        <f>SUM(H759:H760)</f>
        <v>553.66</v>
      </c>
    </row>
    <row r="759" spans="2:8" x14ac:dyDescent="0.2">
      <c r="B759" s="105"/>
      <c r="C759" s="99" t="s">
        <v>424</v>
      </c>
      <c r="D759" s="85" t="s">
        <v>412</v>
      </c>
      <c r="E759" s="96">
        <v>1</v>
      </c>
      <c r="F759" s="52">
        <v>0</v>
      </c>
      <c r="G759" s="50">
        <f>G$748</f>
        <v>553.66</v>
      </c>
      <c r="H759" s="86">
        <f t="shared" ref="H759:H760" si="105">F759*G759</f>
        <v>0</v>
      </c>
    </row>
    <row r="760" spans="2:8" x14ac:dyDescent="0.2">
      <c r="B760" s="105"/>
      <c r="C760" s="99" t="s">
        <v>423</v>
      </c>
      <c r="D760" s="85" t="s">
        <v>412</v>
      </c>
      <c r="E760" s="96">
        <v>1</v>
      </c>
      <c r="F760" s="52">
        <v>1</v>
      </c>
      <c r="G760" s="50">
        <f>G$748</f>
        <v>553.66</v>
      </c>
      <c r="H760" s="86">
        <f t="shared" si="105"/>
        <v>553.66</v>
      </c>
    </row>
    <row r="761" spans="2:8" x14ac:dyDescent="0.2">
      <c r="B761" s="105" t="s">
        <v>432</v>
      </c>
      <c r="C761" s="101" t="s">
        <v>206</v>
      </c>
      <c r="D761" s="85"/>
      <c r="E761" s="100">
        <f>SUM(E762:E763)</f>
        <v>0</v>
      </c>
      <c r="F761" s="100">
        <f>SUM(F762:F763)</f>
        <v>0</v>
      </c>
      <c r="G761" s="89"/>
      <c r="H761" s="100">
        <f>SUM(H762:H763)</f>
        <v>0</v>
      </c>
    </row>
    <row r="762" spans="2:8" x14ac:dyDescent="0.2">
      <c r="B762" s="105"/>
      <c r="C762" s="99" t="s">
        <v>112</v>
      </c>
      <c r="D762" s="85" t="s">
        <v>412</v>
      </c>
      <c r="E762" s="96">
        <v>0</v>
      </c>
      <c r="F762" s="52">
        <v>0</v>
      </c>
      <c r="G762" s="50">
        <f>G$748</f>
        <v>553.66</v>
      </c>
      <c r="H762" s="86">
        <f t="shared" ref="H762" si="106">F762*G762</f>
        <v>0</v>
      </c>
    </row>
    <row r="763" spans="2:8" x14ac:dyDescent="0.2">
      <c r="B763" s="105"/>
      <c r="C763" s="99"/>
      <c r="D763" s="85"/>
      <c r="E763" s="96"/>
      <c r="F763" s="52"/>
      <c r="G763" s="50"/>
      <c r="H763" s="86"/>
    </row>
    <row r="764" spans="2:8" x14ac:dyDescent="0.2">
      <c r="B764" s="105" t="s">
        <v>433</v>
      </c>
      <c r="C764" s="101" t="s">
        <v>418</v>
      </c>
      <c r="D764" s="85"/>
      <c r="E764" s="100">
        <f>SUM(E765:E766)</f>
        <v>0</v>
      </c>
      <c r="F764" s="100">
        <f>SUM(F765:F766)</f>
        <v>0</v>
      </c>
      <c r="G764" s="89"/>
      <c r="H764" s="100">
        <f>SUM(H765:H766)</f>
        <v>0</v>
      </c>
    </row>
    <row r="765" spans="2:8" x14ac:dyDescent="0.2">
      <c r="B765" s="105"/>
      <c r="C765" s="99" t="s">
        <v>437</v>
      </c>
      <c r="D765" s="85" t="s">
        <v>412</v>
      </c>
      <c r="E765" s="96">
        <v>0</v>
      </c>
      <c r="F765" s="52">
        <v>0</v>
      </c>
      <c r="G765" s="50">
        <f>G$748</f>
        <v>553.66</v>
      </c>
      <c r="H765" s="86">
        <f t="shared" ref="H765" si="107">F765*G765</f>
        <v>0</v>
      </c>
    </row>
    <row r="766" spans="2:8" x14ac:dyDescent="0.2">
      <c r="B766" s="105"/>
      <c r="C766" s="99"/>
      <c r="D766" s="85"/>
      <c r="E766" s="96"/>
      <c r="F766" s="52"/>
      <c r="G766" s="50"/>
      <c r="H766" s="86"/>
    </row>
    <row r="767" spans="2:8" x14ac:dyDescent="0.2">
      <c r="B767" s="105" t="s">
        <v>439</v>
      </c>
      <c r="C767" s="101" t="s">
        <v>434</v>
      </c>
      <c r="D767" s="85"/>
      <c r="E767" s="100">
        <f>SUM(E768:E769)</f>
        <v>0</v>
      </c>
      <c r="F767" s="100">
        <f>SUM(F768:F769)</f>
        <v>0</v>
      </c>
      <c r="G767" s="89"/>
      <c r="H767" s="100">
        <f>SUM(H768:H769)</f>
        <v>0</v>
      </c>
    </row>
    <row r="768" spans="2:8" x14ac:dyDescent="0.2">
      <c r="B768" s="85"/>
      <c r="C768" s="99" t="s">
        <v>63</v>
      </c>
      <c r="D768" s="85" t="s">
        <v>412</v>
      </c>
      <c r="E768" s="96">
        <v>0</v>
      </c>
      <c r="F768" s="52">
        <v>0</v>
      </c>
      <c r="G768" s="50">
        <f>G$748</f>
        <v>553.66</v>
      </c>
      <c r="H768" s="86">
        <f t="shared" ref="H768" si="108">F768*G768</f>
        <v>0</v>
      </c>
    </row>
    <row r="769" spans="2:8" x14ac:dyDescent="0.2">
      <c r="B769" s="85"/>
      <c r="C769" s="99"/>
      <c r="D769" s="85"/>
      <c r="E769" s="96"/>
      <c r="F769" s="52"/>
      <c r="G769" s="50"/>
      <c r="H769" s="86"/>
    </row>
    <row r="770" spans="2:8" x14ac:dyDescent="0.2">
      <c r="B770" s="28"/>
      <c r="C770" s="13"/>
      <c r="D770" s="28"/>
      <c r="E770" s="28"/>
      <c r="F770" s="87"/>
      <c r="G770" s="15"/>
      <c r="H770" s="54"/>
    </row>
    <row r="773" spans="2:8" x14ac:dyDescent="0.2">
      <c r="C773" s="57" t="s">
        <v>318</v>
      </c>
      <c r="D773" s="1"/>
      <c r="E773" s="1"/>
    </row>
    <row r="774" spans="2:8" x14ac:dyDescent="0.25">
      <c r="C774" s="58"/>
      <c r="D774" s="1"/>
      <c r="E774" s="1"/>
    </row>
    <row r="775" spans="2:8" x14ac:dyDescent="0.25">
      <c r="C775" s="58"/>
      <c r="D775" s="1"/>
      <c r="E775" s="1"/>
    </row>
    <row r="776" spans="2:8" x14ac:dyDescent="0.25">
      <c r="C776" s="58"/>
      <c r="D776" s="1"/>
      <c r="E776" s="1"/>
    </row>
    <row r="777" spans="2:8" x14ac:dyDescent="0.2">
      <c r="C777" s="59" t="s">
        <v>319</v>
      </c>
      <c r="D777" s="1"/>
      <c r="E777" s="1"/>
    </row>
    <row r="778" spans="2:8" x14ac:dyDescent="0.2">
      <c r="C778" s="59" t="s">
        <v>320</v>
      </c>
      <c r="D778" s="1"/>
      <c r="E778" s="1"/>
    </row>
    <row r="779" spans="2:8" x14ac:dyDescent="0.2">
      <c r="C779" s="59" t="s">
        <v>321</v>
      </c>
      <c r="D779" s="1"/>
      <c r="E779" s="1"/>
    </row>
  </sheetData>
  <mergeCells count="7">
    <mergeCell ref="N5:N6"/>
    <mergeCell ref="B5:B6"/>
    <mergeCell ref="C5:C6"/>
    <mergeCell ref="D5:D6"/>
    <mergeCell ref="E5:E6"/>
    <mergeCell ref="F5:F6"/>
    <mergeCell ref="G5:H5"/>
  </mergeCells>
  <printOptions gridLinesSet="0"/>
  <pageMargins left="0.98425196850393704" right="0.19685039370078741" top="0.98425196850393704" bottom="0.59055118110236227" header="0" footer="0"/>
  <pageSetup paperSize="9" scale="75" orientation="landscape" horizontalDpi="300" verticalDpi="300" r:id="rId1"/>
  <headerFooter alignWithMargins="0"/>
  <rowBreaks count="1" manualBreakCount="1">
    <brk id="45" max="16383" man="1"/>
  </rowBreaks>
  <ignoredErrors>
    <ignoredError sqref="H347:H353 H370:H376" 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Orça 1º Sem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Euler</dc:creator>
  <dc:description>Ficha técnica dos canais da Gleba A</dc:description>
  <cp:lastModifiedBy>Euler Resende Cerqueira</cp:lastModifiedBy>
  <cp:lastPrinted>2025-01-24T19:08:44Z</cp:lastPrinted>
  <dcterms:created xsi:type="dcterms:W3CDTF">1998-01-29T12:15:07Z</dcterms:created>
  <dcterms:modified xsi:type="dcterms:W3CDTF">2026-01-12T13:20:01Z</dcterms:modified>
</cp:coreProperties>
</file>